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Common\Customs\Ocean\90.01 TSS Package-v05.11-15\20. NCTS-P5\75g.SfA-NPM_DDNTA-5.15.2 (on CIRCABC)\DDNTA_Appendices 5.15.2-v2.00-SfA\"/>
    </mc:Choice>
  </mc:AlternateContent>
  <xr:revisionPtr revIDLastSave="0" documentId="13_ncr:1_{9F67F61D-C028-4CF8-84DA-9B63A5BFA766}" xr6:coauthVersionLast="47" xr6:coauthVersionMax="47" xr10:uidLastSave="{00000000-0000-0000-0000-000000000000}"/>
  <bookViews>
    <workbookView xWindow="-120" yWindow="-120" windowWidth="29040" windowHeight="15990" xr2:uid="{00000000-000D-0000-FFFF-FFFF00000000}"/>
  </bookViews>
  <sheets>
    <sheet name="Cover Sheet &amp; Properties" sheetId="2" r:id="rId1"/>
    <sheet name="Rules and Conditions" sheetId="1" r:id="rId2"/>
    <sheet name="R&amp;C_5.15.1" sheetId="3" state="hidden" r:id="rId3"/>
  </sheets>
  <definedNames>
    <definedName name="_xlnm._FilterDatabase" localSheetId="0" hidden="1">'Cover Sheet &amp; Properties'!$B$18:$P$60</definedName>
    <definedName name="_xlnm._FilterDatabase" localSheetId="2" hidden="1">'R&amp;C_5.15.1'!$A$2:$G$453</definedName>
    <definedName name="_xlnm._FilterDatabase" localSheetId="1" hidden="1">'Rules and Conditions'!$A$2:$N$457</definedName>
    <definedName name="_xlnm.Print_Area" localSheetId="2">#REF!</definedName>
    <definedName name="_xlnm.Print_Area" localSheetId="1">'Rules and Conditions'!$A$1:$G$449</definedName>
    <definedName name="_xlnm.Print_Titles" localSheetId="2">'R&amp;C_5.15.1'!$2:$2</definedName>
    <definedName name="_xlnm.Print_Titles" localSheetId="1">'Rules and Conditions'!$1:$2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I22" i="1" s="1"/>
  <c r="H5" i="1"/>
  <c r="H6" i="1"/>
  <c r="I6" i="1" s="1"/>
  <c r="H7" i="1"/>
  <c r="I7" i="1" s="1"/>
  <c r="H8" i="1"/>
  <c r="L8" i="1" s="1"/>
  <c r="H9" i="1"/>
  <c r="M9" i="1" s="1"/>
  <c r="H10" i="1"/>
  <c r="J10" i="1" s="1"/>
  <c r="H11" i="1"/>
  <c r="I11" i="1" s="1"/>
  <c r="H12" i="1"/>
  <c r="J12" i="1" s="1"/>
  <c r="H13" i="1"/>
  <c r="H14" i="1"/>
  <c r="I14" i="1" s="1"/>
  <c r="H15" i="1"/>
  <c r="J15" i="1" s="1"/>
  <c r="H16" i="1"/>
  <c r="L16" i="1" s="1"/>
  <c r="H17" i="1"/>
  <c r="H18" i="1"/>
  <c r="I18" i="1" s="1"/>
  <c r="H19" i="1"/>
  <c r="I19" i="1" s="1"/>
  <c r="H20" i="1"/>
  <c r="H21" i="1"/>
  <c r="H23" i="1"/>
  <c r="I23" i="1" s="1"/>
  <c r="H24" i="1"/>
  <c r="L24" i="1" s="1"/>
  <c r="H25" i="1"/>
  <c r="M25" i="1" s="1"/>
  <c r="H26" i="1"/>
  <c r="M26" i="1" s="1"/>
  <c r="H27" i="1"/>
  <c r="I27" i="1" s="1"/>
  <c r="H28" i="1"/>
  <c r="H29" i="1"/>
  <c r="H30" i="1"/>
  <c r="I30" i="1" s="1"/>
  <c r="H31" i="1"/>
  <c r="I31" i="1" s="1"/>
  <c r="H32" i="1"/>
  <c r="L32" i="1" s="1"/>
  <c r="H33" i="1"/>
  <c r="M33" i="1" s="1"/>
  <c r="H34" i="1"/>
  <c r="M34" i="1" s="1"/>
  <c r="H35" i="1"/>
  <c r="I35" i="1" s="1"/>
  <c r="H36" i="1"/>
  <c r="L36" i="1" s="1"/>
  <c r="H37" i="1"/>
  <c r="H38" i="1"/>
  <c r="I38" i="1" s="1"/>
  <c r="H39" i="1"/>
  <c r="I39" i="1" s="1"/>
  <c r="H40" i="1"/>
  <c r="L40" i="1" s="1"/>
  <c r="H41" i="1"/>
  <c r="M41" i="1" s="1"/>
  <c r="H42" i="1"/>
  <c r="I42" i="1" s="1"/>
  <c r="H43" i="1"/>
  <c r="I43" i="1" s="1"/>
  <c r="H44" i="1"/>
  <c r="M44" i="1" s="1"/>
  <c r="H45" i="1"/>
  <c r="H46" i="1"/>
  <c r="H47" i="1"/>
  <c r="I47" i="1" s="1"/>
  <c r="H48" i="1"/>
  <c r="L48" i="1" s="1"/>
  <c r="H49" i="1"/>
  <c r="M49" i="1" s="1"/>
  <c r="H50" i="1"/>
  <c r="H51" i="1"/>
  <c r="I51" i="1" s="1"/>
  <c r="H52" i="1"/>
  <c r="I52" i="1" s="1"/>
  <c r="H53" i="1"/>
  <c r="H54" i="1"/>
  <c r="I54" i="1" s="1"/>
  <c r="H55" i="1"/>
  <c r="I55" i="1" s="1"/>
  <c r="H56" i="1"/>
  <c r="L56" i="1" s="1"/>
  <c r="H57" i="1"/>
  <c r="M57" i="1" s="1"/>
  <c r="H58" i="1"/>
  <c r="K58" i="1" s="1"/>
  <c r="H59" i="1"/>
  <c r="I59" i="1" s="1"/>
  <c r="H60" i="1"/>
  <c r="J60" i="1" s="1"/>
  <c r="H61" i="1"/>
  <c r="L61" i="1" s="1"/>
  <c r="H62" i="1"/>
  <c r="I62" i="1" s="1"/>
  <c r="H63" i="1"/>
  <c r="I63" i="1" s="1"/>
  <c r="H64" i="1"/>
  <c r="I64" i="1" s="1"/>
  <c r="H65" i="1"/>
  <c r="I65" i="1" s="1"/>
  <c r="H66" i="1"/>
  <c r="J66" i="1" s="1"/>
  <c r="H67" i="1"/>
  <c r="I67" i="1" s="1"/>
  <c r="H68" i="1"/>
  <c r="I68" i="1" s="1"/>
  <c r="H69" i="1"/>
  <c r="L69" i="1" s="1"/>
  <c r="H70" i="1"/>
  <c r="I70" i="1" s="1"/>
  <c r="H71" i="1"/>
  <c r="I71" i="1" s="1"/>
  <c r="H72" i="1"/>
  <c r="I72" i="1" s="1"/>
  <c r="H73" i="1"/>
  <c r="I73" i="1" s="1"/>
  <c r="H74" i="1"/>
  <c r="H75" i="1"/>
  <c r="I75" i="1" s="1"/>
  <c r="H76" i="1"/>
  <c r="I76" i="1" s="1"/>
  <c r="H77" i="1"/>
  <c r="J77" i="1" s="1"/>
  <c r="H78" i="1"/>
  <c r="H79" i="1"/>
  <c r="I79" i="1" s="1"/>
  <c r="H80" i="1"/>
  <c r="I80" i="1" s="1"/>
  <c r="H81" i="1"/>
  <c r="I81" i="1" s="1"/>
  <c r="H82" i="1"/>
  <c r="H83" i="1"/>
  <c r="I83" i="1" s="1"/>
  <c r="H84" i="1"/>
  <c r="H85" i="1"/>
  <c r="H86" i="1"/>
  <c r="H87" i="1"/>
  <c r="K87" i="1" s="1"/>
  <c r="H88" i="1"/>
  <c r="L88" i="1" s="1"/>
  <c r="H89" i="1"/>
  <c r="H90" i="1"/>
  <c r="M90" i="1" s="1"/>
  <c r="H91" i="1"/>
  <c r="I91" i="1" s="1"/>
  <c r="H92" i="1"/>
  <c r="L92" i="1" s="1"/>
  <c r="H93" i="1"/>
  <c r="I93" i="1" s="1"/>
  <c r="H94" i="1"/>
  <c r="H95" i="1"/>
  <c r="K95" i="1" s="1"/>
  <c r="H96" i="1"/>
  <c r="L96" i="1" s="1"/>
  <c r="H97" i="1"/>
  <c r="H98" i="1"/>
  <c r="J98" i="1" s="1"/>
  <c r="H99" i="1"/>
  <c r="I99" i="1" s="1"/>
  <c r="H100" i="1"/>
  <c r="H101" i="1"/>
  <c r="I101" i="1" s="1"/>
  <c r="H102" i="1"/>
  <c r="H103" i="1"/>
  <c r="J103" i="1" s="1"/>
  <c r="H104" i="1"/>
  <c r="L104" i="1" s="1"/>
  <c r="H105" i="1"/>
  <c r="H106" i="1"/>
  <c r="M106" i="1" s="1"/>
  <c r="H107" i="1"/>
  <c r="J107" i="1" s="1"/>
  <c r="H108" i="1"/>
  <c r="M108" i="1" s="1"/>
  <c r="H109" i="1"/>
  <c r="I109" i="1" s="1"/>
  <c r="H110" i="1"/>
  <c r="H111" i="1"/>
  <c r="H112" i="1"/>
  <c r="J112" i="1" s="1"/>
  <c r="H113" i="1"/>
  <c r="M113" i="1" s="1"/>
  <c r="H114" i="1"/>
  <c r="I114" i="1" s="1"/>
  <c r="H115" i="1"/>
  <c r="L115" i="1" s="1"/>
  <c r="H116" i="1"/>
  <c r="H117" i="1"/>
  <c r="K117" i="1" s="1"/>
  <c r="H118" i="1"/>
  <c r="J118" i="1" s="1"/>
  <c r="H119" i="1"/>
  <c r="M119" i="1" s="1"/>
  <c r="H120" i="1"/>
  <c r="M120" i="1" s="1"/>
  <c r="H121" i="1"/>
  <c r="L121" i="1" s="1"/>
  <c r="H122" i="1"/>
  <c r="K122" i="1" s="1"/>
  <c r="H123" i="1"/>
  <c r="L123" i="1" s="1"/>
  <c r="H124" i="1"/>
  <c r="L124" i="1" s="1"/>
  <c r="H125" i="1"/>
  <c r="I125" i="1" s="1"/>
  <c r="H126" i="1"/>
  <c r="H127" i="1"/>
  <c r="L127" i="1" s="1"/>
  <c r="H128" i="1"/>
  <c r="J128" i="1" s="1"/>
  <c r="H129" i="1"/>
  <c r="M129" i="1" s="1"/>
  <c r="H130" i="1"/>
  <c r="I130" i="1" s="1"/>
  <c r="H131" i="1"/>
  <c r="L131" i="1" s="1"/>
  <c r="H132" i="1"/>
  <c r="J132" i="1" s="1"/>
  <c r="H133" i="1"/>
  <c r="H134" i="1"/>
  <c r="K134" i="1" s="1"/>
  <c r="H135" i="1"/>
  <c r="M135" i="1" s="1"/>
  <c r="H136" i="1"/>
  <c r="I136" i="1" s="1"/>
  <c r="H137" i="1"/>
  <c r="H138" i="1"/>
  <c r="K138" i="1" s="1"/>
  <c r="H139" i="1"/>
  <c r="I139" i="1" s="1"/>
  <c r="H140" i="1"/>
  <c r="M140" i="1" s="1"/>
  <c r="H141" i="1"/>
  <c r="H142" i="1"/>
  <c r="K142" i="1" s="1"/>
  <c r="H143" i="1"/>
  <c r="M143" i="1" s="1"/>
  <c r="H144" i="1"/>
  <c r="I144" i="1" s="1"/>
  <c r="H145" i="1"/>
  <c r="I145" i="1" s="1"/>
  <c r="H146" i="1"/>
  <c r="L146" i="1" s="1"/>
  <c r="H147" i="1"/>
  <c r="L147" i="1" s="1"/>
  <c r="H148" i="1"/>
  <c r="M148" i="1" s="1"/>
  <c r="H149" i="1"/>
  <c r="L149" i="1" s="1"/>
  <c r="H150" i="1"/>
  <c r="K150" i="1" s="1"/>
  <c r="H151" i="1"/>
  <c r="I151" i="1" s="1"/>
  <c r="H152" i="1"/>
  <c r="I152" i="1" s="1"/>
  <c r="H153" i="1"/>
  <c r="J153" i="1" s="1"/>
  <c r="H154" i="1"/>
  <c r="H155" i="1"/>
  <c r="M155" i="1" s="1"/>
  <c r="H156" i="1"/>
  <c r="H157" i="1"/>
  <c r="K157" i="1" s="1"/>
  <c r="H158" i="1"/>
  <c r="J158" i="1" s="1"/>
  <c r="H159" i="1"/>
  <c r="I159" i="1" s="1"/>
  <c r="H160" i="1"/>
  <c r="H161" i="1"/>
  <c r="J161" i="1" s="1"/>
  <c r="I161" i="1"/>
  <c r="H162" i="1"/>
  <c r="M162" i="1" s="1"/>
  <c r="H163" i="1"/>
  <c r="L163" i="1" s="1"/>
  <c r="H164" i="1"/>
  <c r="K164" i="1" s="1"/>
  <c r="H165" i="1"/>
  <c r="J165" i="1" s="1"/>
  <c r="H166" i="1"/>
  <c r="K166" i="1" s="1"/>
  <c r="H167" i="1"/>
  <c r="M167" i="1" s="1"/>
  <c r="H168" i="1"/>
  <c r="J168" i="1" s="1"/>
  <c r="H169" i="1"/>
  <c r="K169" i="1" s="1"/>
  <c r="H170" i="1"/>
  <c r="I170" i="1" s="1"/>
  <c r="H171" i="1"/>
  <c r="H172" i="1"/>
  <c r="I172" i="1" s="1"/>
  <c r="H173" i="1"/>
  <c r="J173" i="1" s="1"/>
  <c r="H174" i="1"/>
  <c r="I174" i="1" s="1"/>
  <c r="H175" i="1"/>
  <c r="M175" i="1" s="1"/>
  <c r="H176" i="1"/>
  <c r="H177" i="1"/>
  <c r="I177" i="1" s="1"/>
  <c r="H178" i="1"/>
  <c r="J178" i="1" s="1"/>
  <c r="H179" i="1"/>
  <c r="H180" i="1"/>
  <c r="H181" i="1"/>
  <c r="I181" i="1" s="1"/>
  <c r="H182" i="1"/>
  <c r="I182" i="1" s="1"/>
  <c r="H183" i="1"/>
  <c r="I183" i="1" s="1"/>
  <c r="H184" i="1"/>
  <c r="J184" i="1" s="1"/>
  <c r="H185" i="1"/>
  <c r="K185" i="1" s="1"/>
  <c r="H186" i="1"/>
  <c r="J186" i="1" s="1"/>
  <c r="H187" i="1"/>
  <c r="L187" i="1" s="1"/>
  <c r="H188" i="1"/>
  <c r="H189" i="1"/>
  <c r="I189" i="1" s="1"/>
  <c r="H190" i="1"/>
  <c r="K190" i="1" s="1"/>
  <c r="H191" i="1"/>
  <c r="M191" i="1" s="1"/>
  <c r="H192" i="1"/>
  <c r="I192" i="1" s="1"/>
  <c r="H193" i="1"/>
  <c r="J193" i="1" s="1"/>
  <c r="H194" i="1"/>
  <c r="I194" i="1" s="1"/>
  <c r="H195" i="1"/>
  <c r="L195" i="1" s="1"/>
  <c r="H196" i="1"/>
  <c r="M196" i="1" s="1"/>
  <c r="H197" i="1"/>
  <c r="L197" i="1" s="1"/>
  <c r="H198" i="1"/>
  <c r="L198" i="1" s="1"/>
  <c r="H199" i="1"/>
  <c r="I199" i="1" s="1"/>
  <c r="H200" i="1"/>
  <c r="H201" i="1"/>
  <c r="J201" i="1" s="1"/>
  <c r="H202" i="1"/>
  <c r="I202" i="1" s="1"/>
  <c r="H203" i="1"/>
  <c r="L203" i="1" s="1"/>
  <c r="H204" i="1"/>
  <c r="M204" i="1" s="1"/>
  <c r="H205" i="1"/>
  <c r="I205" i="1" s="1"/>
  <c r="H206" i="1"/>
  <c r="I206" i="1" s="1"/>
  <c r="H207" i="1"/>
  <c r="I207" i="1" s="1"/>
  <c r="H208" i="1"/>
  <c r="H209" i="1"/>
  <c r="J209" i="1" s="1"/>
  <c r="H210" i="1"/>
  <c r="K210" i="1" s="1"/>
  <c r="H211" i="1"/>
  <c r="I211" i="1" s="1"/>
  <c r="H212" i="1"/>
  <c r="M212" i="1" s="1"/>
  <c r="H213" i="1"/>
  <c r="J213" i="1" s="1"/>
  <c r="H214" i="1"/>
  <c r="H215" i="1"/>
  <c r="I215" i="1" s="1"/>
  <c r="H216" i="1"/>
  <c r="K216" i="1" s="1"/>
  <c r="H217" i="1"/>
  <c r="J217" i="1" s="1"/>
  <c r="H218" i="1"/>
  <c r="H219" i="1"/>
  <c r="H220" i="1"/>
  <c r="J220" i="1" s="1"/>
  <c r="H221" i="1"/>
  <c r="L221" i="1" s="1"/>
  <c r="H222" i="1"/>
  <c r="K222" i="1" s="1"/>
  <c r="H223" i="1"/>
  <c r="H224" i="1"/>
  <c r="I224" i="1" s="1"/>
  <c r="H225" i="1"/>
  <c r="L225" i="1" s="1"/>
  <c r="H226" i="1"/>
  <c r="K226" i="1" s="1"/>
  <c r="H227" i="1"/>
  <c r="L227" i="1" s="1"/>
  <c r="H228" i="1"/>
  <c r="K228" i="1" s="1"/>
  <c r="H229" i="1"/>
  <c r="K229" i="1" s="1"/>
  <c r="H230" i="1"/>
  <c r="I230" i="1" s="1"/>
  <c r="H231" i="1"/>
  <c r="I231" i="1" s="1"/>
  <c r="H232" i="1"/>
  <c r="I232" i="1" s="1"/>
  <c r="H233" i="1"/>
  <c r="H234" i="1"/>
  <c r="L234" i="1" s="1"/>
  <c r="H235" i="1"/>
  <c r="L235" i="1" s="1"/>
  <c r="H236" i="1"/>
  <c r="H237" i="1"/>
  <c r="K237" i="1" s="1"/>
  <c r="H238" i="1"/>
  <c r="I238" i="1" s="1"/>
  <c r="H239" i="1"/>
  <c r="I239" i="1" s="1"/>
  <c r="H240" i="1"/>
  <c r="I240" i="1" s="1"/>
  <c r="H241" i="1"/>
  <c r="J241" i="1" s="1"/>
  <c r="H242" i="1"/>
  <c r="J242" i="1" s="1"/>
  <c r="H243" i="1"/>
  <c r="I243" i="1" s="1"/>
  <c r="H244" i="1"/>
  <c r="I244" i="1" s="1"/>
  <c r="H245" i="1"/>
  <c r="I245" i="1" s="1"/>
  <c r="H246" i="1"/>
  <c r="I246" i="1" s="1"/>
  <c r="H247" i="1"/>
  <c r="M247" i="1" s="1"/>
  <c r="H248" i="1"/>
  <c r="I248" i="1" s="1"/>
  <c r="H249" i="1"/>
  <c r="L249" i="1" s="1"/>
  <c r="H250" i="1"/>
  <c r="K250" i="1" s="1"/>
  <c r="H251" i="1"/>
  <c r="J251" i="1" s="1"/>
  <c r="H252" i="1"/>
  <c r="I252" i="1" s="1"/>
  <c r="H253" i="1"/>
  <c r="J253" i="1" s="1"/>
  <c r="H254" i="1"/>
  <c r="I254" i="1" s="1"/>
  <c r="H255" i="1"/>
  <c r="M255" i="1" s="1"/>
  <c r="H256" i="1"/>
  <c r="H257" i="1"/>
  <c r="L257" i="1" s="1"/>
  <c r="H258" i="1"/>
  <c r="J258" i="1" s="1"/>
  <c r="H259" i="1"/>
  <c r="I259" i="1" s="1"/>
  <c r="H260" i="1"/>
  <c r="I260" i="1" s="1"/>
  <c r="H261" i="1"/>
  <c r="M261" i="1" s="1"/>
  <c r="H262" i="1"/>
  <c r="I262" i="1" s="1"/>
  <c r="H263" i="1"/>
  <c r="I263" i="1" s="1"/>
  <c r="H264" i="1"/>
  <c r="I264" i="1" s="1"/>
  <c r="H265" i="1"/>
  <c r="I265" i="1" s="1"/>
  <c r="H266" i="1"/>
  <c r="I266" i="1" s="1"/>
  <c r="H267" i="1"/>
  <c r="L267" i="1" s="1"/>
  <c r="H268" i="1"/>
  <c r="I268" i="1" s="1"/>
  <c r="H269" i="1"/>
  <c r="I269" i="1" s="1"/>
  <c r="H270" i="1"/>
  <c r="H271" i="1"/>
  <c r="I271" i="1" s="1"/>
  <c r="H272" i="1"/>
  <c r="H273" i="1"/>
  <c r="I273" i="1" s="1"/>
  <c r="H274" i="1"/>
  <c r="H275" i="1"/>
  <c r="I275" i="1" s="1"/>
  <c r="H276" i="1"/>
  <c r="I276" i="1" s="1"/>
  <c r="H277" i="1"/>
  <c r="I277" i="1" s="1"/>
  <c r="H278" i="1"/>
  <c r="H279" i="1"/>
  <c r="I279" i="1" s="1"/>
  <c r="H280" i="1"/>
  <c r="H281" i="1"/>
  <c r="I281" i="1" s="1"/>
  <c r="H282" i="1"/>
  <c r="L282" i="1" s="1"/>
  <c r="H283" i="1"/>
  <c r="I283" i="1" s="1"/>
  <c r="H284" i="1"/>
  <c r="I284" i="1" s="1"/>
  <c r="H285" i="1"/>
  <c r="I285" i="1" s="1"/>
  <c r="H286" i="1"/>
  <c r="H287" i="1"/>
  <c r="I287" i="1" s="1"/>
  <c r="H288" i="1"/>
  <c r="H289" i="1"/>
  <c r="I289" i="1" s="1"/>
  <c r="H290" i="1"/>
  <c r="L290" i="1" s="1"/>
  <c r="H291" i="1"/>
  <c r="I291" i="1" s="1"/>
  <c r="H292" i="1"/>
  <c r="I292" i="1" s="1"/>
  <c r="H293" i="1"/>
  <c r="I293" i="1" s="1"/>
  <c r="H294" i="1"/>
  <c r="M294" i="1" s="1"/>
  <c r="H295" i="1"/>
  <c r="J295" i="1" s="1"/>
  <c r="H296" i="1"/>
  <c r="H297" i="1"/>
  <c r="K297" i="1" s="1"/>
  <c r="H298" i="1"/>
  <c r="I298" i="1" s="1"/>
  <c r="H299" i="1"/>
  <c r="I299" i="1" s="1"/>
  <c r="H300" i="1"/>
  <c r="I300" i="1" s="1"/>
  <c r="H301" i="1"/>
  <c r="L301" i="1" s="1"/>
  <c r="H302" i="1"/>
  <c r="K302" i="1" s="1"/>
  <c r="H303" i="1"/>
  <c r="L303" i="1" s="1"/>
  <c r="H304" i="1"/>
  <c r="M304" i="1" s="1"/>
  <c r="H305" i="1"/>
  <c r="J305" i="1" s="1"/>
  <c r="H306" i="1"/>
  <c r="I306" i="1" s="1"/>
  <c r="H307" i="1"/>
  <c r="I307" i="1" s="1"/>
  <c r="H308" i="1"/>
  <c r="I308" i="1" s="1"/>
  <c r="H309" i="1"/>
  <c r="I309" i="1" s="1"/>
  <c r="H310" i="1"/>
  <c r="J310" i="1" s="1"/>
  <c r="H311" i="1"/>
  <c r="L311" i="1" s="1"/>
  <c r="H312" i="1"/>
  <c r="M312" i="1" s="1"/>
  <c r="H313" i="1"/>
  <c r="I313" i="1" s="1"/>
  <c r="H314" i="1"/>
  <c r="H315" i="1"/>
  <c r="L315" i="1" s="1"/>
  <c r="H316" i="1"/>
  <c r="I316" i="1" s="1"/>
  <c r="H317" i="1"/>
  <c r="J317" i="1" s="1"/>
  <c r="H318" i="1"/>
  <c r="I318" i="1" s="1"/>
  <c r="H319" i="1"/>
  <c r="K319" i="1" s="1"/>
  <c r="H320" i="1"/>
  <c r="J320" i="1" s="1"/>
  <c r="H321" i="1"/>
  <c r="I321" i="1" s="1"/>
  <c r="H322" i="1"/>
  <c r="I322" i="1" s="1"/>
  <c r="H323" i="1"/>
  <c r="J323" i="1" s="1"/>
  <c r="H324" i="1"/>
  <c r="I324" i="1" s="1"/>
  <c r="H325" i="1"/>
  <c r="I325" i="1" s="1"/>
  <c r="H326" i="1"/>
  <c r="H327" i="1"/>
  <c r="I327" i="1" s="1"/>
  <c r="H328" i="1"/>
  <c r="J328" i="1" s="1"/>
  <c r="H329" i="1"/>
  <c r="I329" i="1" s="1"/>
  <c r="H330" i="1"/>
  <c r="J330" i="1" s="1"/>
  <c r="H331" i="1"/>
  <c r="L331" i="1" s="1"/>
  <c r="H332" i="1"/>
  <c r="K332" i="1" s="1"/>
  <c r="H333" i="1"/>
  <c r="H334" i="1"/>
  <c r="I334" i="1" s="1"/>
  <c r="H335" i="1"/>
  <c r="J335" i="1" s="1"/>
  <c r="H336" i="1"/>
  <c r="I336" i="1" s="1"/>
  <c r="H337" i="1"/>
  <c r="I337" i="1" s="1"/>
  <c r="H338" i="1"/>
  <c r="J338" i="1" s="1"/>
  <c r="H339" i="1"/>
  <c r="M339" i="1" s="1"/>
  <c r="H340" i="1"/>
  <c r="I340" i="1" s="1"/>
  <c r="H341" i="1"/>
  <c r="J341" i="1" s="1"/>
  <c r="H342" i="1"/>
  <c r="K342" i="1" s="1"/>
  <c r="H343" i="1"/>
  <c r="L343" i="1" s="1"/>
  <c r="H344" i="1"/>
  <c r="H345" i="1"/>
  <c r="I345" i="1" s="1"/>
  <c r="H346" i="1"/>
  <c r="M346" i="1" s="1"/>
  <c r="H347" i="1"/>
  <c r="H348" i="1"/>
  <c r="I348" i="1" s="1"/>
  <c r="H349" i="1"/>
  <c r="J349" i="1" s="1"/>
  <c r="H350" i="1"/>
  <c r="K350" i="1" s="1"/>
  <c r="H351" i="1"/>
  <c r="L351" i="1" s="1"/>
  <c r="H352" i="1"/>
  <c r="M352" i="1" s="1"/>
  <c r="H353" i="1"/>
  <c r="H354" i="1"/>
  <c r="H355" i="1"/>
  <c r="L355" i="1" s="1"/>
  <c r="H356" i="1"/>
  <c r="H357" i="1"/>
  <c r="J357" i="1" s="1"/>
  <c r="H358" i="1"/>
  <c r="K358" i="1" s="1"/>
  <c r="H359" i="1"/>
  <c r="L359" i="1" s="1"/>
  <c r="H360" i="1"/>
  <c r="M360" i="1" s="1"/>
  <c r="H361" i="1"/>
  <c r="J361" i="1" s="1"/>
  <c r="H362" i="1"/>
  <c r="I362" i="1" s="1"/>
  <c r="H363" i="1"/>
  <c r="I363" i="1" s="1"/>
  <c r="H364" i="1"/>
  <c r="I364" i="1" s="1"/>
  <c r="H365" i="1"/>
  <c r="J365" i="1" s="1"/>
  <c r="H366" i="1"/>
  <c r="K366" i="1" s="1"/>
  <c r="H367" i="1"/>
  <c r="L367" i="1" s="1"/>
  <c r="H368" i="1"/>
  <c r="M368" i="1" s="1"/>
  <c r="H369" i="1"/>
  <c r="I369" i="1" s="1"/>
  <c r="H370" i="1"/>
  <c r="K370" i="1" s="1"/>
  <c r="H371" i="1"/>
  <c r="I371" i="1" s="1"/>
  <c r="H372" i="1"/>
  <c r="I372" i="1" s="1"/>
  <c r="H373" i="1"/>
  <c r="H374" i="1"/>
  <c r="K374" i="1" s="1"/>
  <c r="H375" i="1"/>
  <c r="L375" i="1" s="1"/>
  <c r="H376" i="1"/>
  <c r="M376" i="1" s="1"/>
  <c r="H377" i="1"/>
  <c r="I377" i="1" s="1"/>
  <c r="H378" i="1"/>
  <c r="H379" i="1"/>
  <c r="J379" i="1" s="1"/>
  <c r="H380" i="1"/>
  <c r="I380" i="1" s="1"/>
  <c r="H381" i="1"/>
  <c r="J381" i="1" s="1"/>
  <c r="H382" i="1"/>
  <c r="K382" i="1" s="1"/>
  <c r="H383" i="1"/>
  <c r="H384" i="1"/>
  <c r="H385" i="1"/>
  <c r="H386" i="1"/>
  <c r="H387" i="1"/>
  <c r="M387" i="1" s="1"/>
  <c r="H388" i="1"/>
  <c r="H389" i="1"/>
  <c r="J389" i="1" s="1"/>
  <c r="H390" i="1"/>
  <c r="K390" i="1" s="1"/>
  <c r="H391" i="1"/>
  <c r="H392" i="1"/>
  <c r="L392" i="1" s="1"/>
  <c r="H393" i="1"/>
  <c r="M393" i="1" s="1"/>
  <c r="H394" i="1"/>
  <c r="I394" i="1" s="1"/>
  <c r="H395" i="1"/>
  <c r="K395" i="1" s="1"/>
  <c r="H396" i="1"/>
  <c r="I396" i="1" s="1"/>
  <c r="H397" i="1"/>
  <c r="I397" i="1" s="1"/>
  <c r="H398" i="1"/>
  <c r="J398" i="1" s="1"/>
  <c r="H399" i="1"/>
  <c r="K399" i="1" s="1"/>
  <c r="H400" i="1"/>
  <c r="M400" i="1" s="1"/>
  <c r="H401" i="1"/>
  <c r="M401" i="1" s="1"/>
  <c r="H402" i="1"/>
  <c r="H403" i="1"/>
  <c r="H404" i="1"/>
  <c r="L404" i="1" s="1"/>
  <c r="H405" i="1"/>
  <c r="I405" i="1" s="1"/>
  <c r="H406" i="1"/>
  <c r="J406" i="1" s="1"/>
  <c r="H407" i="1"/>
  <c r="H408" i="1"/>
  <c r="L408" i="1" s="1"/>
  <c r="H409" i="1"/>
  <c r="M409" i="1" s="1"/>
  <c r="H410" i="1"/>
  <c r="M410" i="1" s="1"/>
  <c r="H411" i="1"/>
  <c r="K411" i="1" s="1"/>
  <c r="H412" i="1"/>
  <c r="L412" i="1" s="1"/>
  <c r="H413" i="1"/>
  <c r="I413" i="1" s="1"/>
  <c r="H414" i="1"/>
  <c r="J414" i="1" s="1"/>
  <c r="H415" i="1"/>
  <c r="K415" i="1" s="1"/>
  <c r="H416" i="1"/>
  <c r="M416" i="1" s="1"/>
  <c r="H417" i="1"/>
  <c r="M417" i="1" s="1"/>
  <c r="H418" i="1"/>
  <c r="H419" i="1"/>
  <c r="H420" i="1"/>
  <c r="L420" i="1" s="1"/>
  <c r="H421" i="1"/>
  <c r="I421" i="1" s="1"/>
  <c r="H422" i="1"/>
  <c r="J422" i="1" s="1"/>
  <c r="H423" i="1"/>
  <c r="H424" i="1"/>
  <c r="L424" i="1" s="1"/>
  <c r="H425" i="1"/>
  <c r="M425" i="1" s="1"/>
  <c r="H426" i="1"/>
  <c r="M426" i="1" s="1"/>
  <c r="H427" i="1"/>
  <c r="K427" i="1" s="1"/>
  <c r="H428" i="1"/>
  <c r="M428" i="1" s="1"/>
  <c r="H429" i="1"/>
  <c r="I429" i="1" s="1"/>
  <c r="H430" i="1"/>
  <c r="J430" i="1" s="1"/>
  <c r="H431" i="1"/>
  <c r="K431" i="1" s="1"/>
  <c r="H432" i="1"/>
  <c r="M432" i="1" s="1"/>
  <c r="H433" i="1"/>
  <c r="M433" i="1" s="1"/>
  <c r="H434" i="1"/>
  <c r="H435" i="1"/>
  <c r="H436" i="1"/>
  <c r="L436" i="1" s="1"/>
  <c r="H437" i="1"/>
  <c r="I437" i="1" s="1"/>
  <c r="H438" i="1"/>
  <c r="J438" i="1" s="1"/>
  <c r="H439" i="1"/>
  <c r="H440" i="1"/>
  <c r="L440" i="1" s="1"/>
  <c r="H441" i="1"/>
  <c r="M441" i="1" s="1"/>
  <c r="H442" i="1"/>
  <c r="K442" i="1" s="1"/>
  <c r="H443" i="1"/>
  <c r="K443" i="1" s="1"/>
  <c r="H444" i="1"/>
  <c r="L444" i="1" s="1"/>
  <c r="H445" i="1"/>
  <c r="I445" i="1" s="1"/>
  <c r="H446" i="1"/>
  <c r="J446" i="1" s="1"/>
  <c r="H447" i="1"/>
  <c r="K447" i="1" s="1"/>
  <c r="H448" i="1"/>
  <c r="M448" i="1" s="1"/>
  <c r="H449" i="1"/>
  <c r="M449" i="1" s="1"/>
  <c r="H450" i="1"/>
  <c r="M450" i="1" s="1"/>
  <c r="H451" i="1"/>
  <c r="H452" i="1"/>
  <c r="K452" i="1" s="1"/>
  <c r="H453" i="1"/>
  <c r="I453" i="1" s="1"/>
  <c r="H454" i="1"/>
  <c r="J454" i="1" s="1"/>
  <c r="H455" i="1"/>
  <c r="H456" i="1"/>
  <c r="L456" i="1" s="1"/>
  <c r="H457" i="1"/>
  <c r="J457" i="1" s="1"/>
  <c r="H4" i="1"/>
  <c r="I4" i="1" s="1"/>
  <c r="H3" i="1"/>
  <c r="L3" i="1" s="1"/>
  <c r="M342" i="1" l="1"/>
  <c r="L231" i="1"/>
  <c r="M355" i="1"/>
  <c r="I443" i="1"/>
  <c r="I342" i="1"/>
  <c r="K303" i="1"/>
  <c r="J206" i="1"/>
  <c r="M334" i="1"/>
  <c r="J443" i="1"/>
  <c r="L338" i="1"/>
  <c r="M456" i="1"/>
  <c r="M330" i="1"/>
  <c r="L401" i="1"/>
  <c r="K355" i="1"/>
  <c r="K456" i="1"/>
  <c r="L330" i="1"/>
  <c r="I456" i="1"/>
  <c r="I330" i="1"/>
  <c r="L323" i="1"/>
  <c r="I295" i="1"/>
  <c r="J396" i="1"/>
  <c r="J345" i="1"/>
  <c r="I195" i="1"/>
  <c r="J134" i="1"/>
  <c r="L79" i="1"/>
  <c r="J409" i="1"/>
  <c r="L262" i="1"/>
  <c r="L387" i="1"/>
  <c r="K414" i="1"/>
  <c r="K387" i="1"/>
  <c r="I319" i="1"/>
  <c r="L312" i="1"/>
  <c r="L283" i="1"/>
  <c r="L261" i="1"/>
  <c r="K177" i="1"/>
  <c r="M414" i="1"/>
  <c r="M392" i="1"/>
  <c r="J334" i="1"/>
  <c r="M83" i="1"/>
  <c r="J32" i="1"/>
  <c r="M442" i="1"/>
  <c r="L414" i="1"/>
  <c r="M396" i="1"/>
  <c r="K392" i="1"/>
  <c r="I379" i="1"/>
  <c r="K365" i="1"/>
  <c r="L251" i="1"/>
  <c r="L230" i="1"/>
  <c r="I225" i="1"/>
  <c r="K205" i="1"/>
  <c r="I185" i="1"/>
  <c r="J172" i="1"/>
  <c r="I165" i="1"/>
  <c r="I8" i="1"/>
  <c r="L427" i="1"/>
  <c r="L144" i="1"/>
  <c r="J23" i="1"/>
  <c r="M229" i="1"/>
  <c r="L87" i="1"/>
  <c r="I406" i="1"/>
  <c r="I395" i="1"/>
  <c r="L229" i="1"/>
  <c r="J207" i="1"/>
  <c r="K195" i="1"/>
  <c r="K189" i="1"/>
  <c r="K183" i="1"/>
  <c r="J163" i="1"/>
  <c r="I149" i="1"/>
  <c r="I143" i="1"/>
  <c r="I108" i="1"/>
  <c r="L101" i="1"/>
  <c r="L57" i="1"/>
  <c r="J41" i="1"/>
  <c r="I34" i="1"/>
  <c r="I438" i="1"/>
  <c r="M375" i="1"/>
  <c r="I253" i="1"/>
  <c r="M231" i="1"/>
  <c r="K206" i="1"/>
  <c r="J142" i="1"/>
  <c r="I135" i="1"/>
  <c r="I121" i="1"/>
  <c r="J363" i="1"/>
  <c r="I444" i="1"/>
  <c r="J393" i="1"/>
  <c r="K363" i="1"/>
  <c r="K352" i="1"/>
  <c r="L114" i="1"/>
  <c r="L298" i="1"/>
  <c r="K260" i="1"/>
  <c r="M253" i="1"/>
  <c r="I129" i="1"/>
  <c r="I119" i="1"/>
  <c r="K114" i="1"/>
  <c r="M109" i="1"/>
  <c r="I90" i="1"/>
  <c r="M216" i="1"/>
  <c r="L159" i="1"/>
  <c r="L128" i="1"/>
  <c r="J113" i="1"/>
  <c r="I392" i="1"/>
  <c r="J387" i="1"/>
  <c r="I355" i="1"/>
  <c r="L337" i="1"/>
  <c r="J275" i="1"/>
  <c r="J245" i="1"/>
  <c r="J199" i="1"/>
  <c r="K159" i="1"/>
  <c r="K148" i="1"/>
  <c r="K128" i="1"/>
  <c r="I113" i="1"/>
  <c r="L68" i="1"/>
  <c r="I56" i="1"/>
  <c r="K49" i="1"/>
  <c r="L428" i="1"/>
  <c r="K428" i="1"/>
  <c r="K307" i="1"/>
  <c r="K261" i="1"/>
  <c r="J244" i="1"/>
  <c r="J231" i="1"/>
  <c r="I220" i="1"/>
  <c r="L215" i="1"/>
  <c r="I193" i="1"/>
  <c r="K181" i="1"/>
  <c r="I175" i="1"/>
  <c r="I158" i="1"/>
  <c r="M151" i="1"/>
  <c r="J131" i="1"/>
  <c r="K127" i="1"/>
  <c r="M115" i="1"/>
  <c r="M99" i="1"/>
  <c r="I87" i="1"/>
  <c r="M59" i="1"/>
  <c r="K444" i="1"/>
  <c r="I428" i="1"/>
  <c r="M422" i="1"/>
  <c r="J415" i="1"/>
  <c r="I335" i="1"/>
  <c r="K331" i="1"/>
  <c r="I261" i="1"/>
  <c r="M207" i="1"/>
  <c r="I197" i="1"/>
  <c r="K151" i="1"/>
  <c r="M142" i="1"/>
  <c r="K120" i="1"/>
  <c r="K99" i="1"/>
  <c r="L59" i="1"/>
  <c r="K18" i="1"/>
  <c r="L411" i="1"/>
  <c r="M351" i="1"/>
  <c r="L336" i="1"/>
  <c r="L276" i="1"/>
  <c r="K187" i="1"/>
  <c r="M52" i="1"/>
  <c r="J26" i="1"/>
  <c r="K426" i="1"/>
  <c r="J428" i="1"/>
  <c r="I426" i="1"/>
  <c r="I411" i="1"/>
  <c r="L396" i="1"/>
  <c r="M379" i="1"/>
  <c r="L369" i="1"/>
  <c r="J351" i="1"/>
  <c r="M338" i="1"/>
  <c r="M323" i="1"/>
  <c r="M298" i="1"/>
  <c r="M283" i="1"/>
  <c r="J276" i="1"/>
  <c r="J261" i="1"/>
  <c r="I241" i="1"/>
  <c r="L220" i="1"/>
  <c r="J195" i="1"/>
  <c r="J187" i="1"/>
  <c r="K155" i="1"/>
  <c r="L151" i="1"/>
  <c r="M144" i="1"/>
  <c r="L136" i="1"/>
  <c r="K131" i="1"/>
  <c r="L122" i="1"/>
  <c r="I118" i="1"/>
  <c r="L91" i="1"/>
  <c r="J67" i="1"/>
  <c r="J56" i="1"/>
  <c r="K52" i="1"/>
  <c r="L41" i="1"/>
  <c r="I36" i="1"/>
  <c r="I26" i="1"/>
  <c r="I15" i="1"/>
  <c r="I442" i="1"/>
  <c r="L430" i="1"/>
  <c r="J425" i="1"/>
  <c r="J382" i="1"/>
  <c r="J368" i="1"/>
  <c r="M357" i="1"/>
  <c r="K335" i="1"/>
  <c r="I328" i="1"/>
  <c r="I323" i="1"/>
  <c r="K312" i="1"/>
  <c r="J298" i="1"/>
  <c r="K283" i="1"/>
  <c r="M275" i="1"/>
  <c r="J151" i="1"/>
  <c r="K140" i="1"/>
  <c r="L44" i="1"/>
  <c r="I41" i="1"/>
  <c r="L35" i="1"/>
  <c r="I25" i="1"/>
  <c r="L339" i="1"/>
  <c r="J283" i="1"/>
  <c r="L275" i="1"/>
  <c r="L269" i="1"/>
  <c r="M260" i="1"/>
  <c r="M239" i="1"/>
  <c r="J232" i="1"/>
  <c r="L207" i="1"/>
  <c r="L189" i="1"/>
  <c r="L185" i="1"/>
  <c r="L162" i="1"/>
  <c r="J143" i="1"/>
  <c r="J140" i="1"/>
  <c r="I95" i="1"/>
  <c r="J59" i="1"/>
  <c r="J55" i="1"/>
  <c r="I427" i="1"/>
  <c r="I424" i="1"/>
  <c r="K398" i="1"/>
  <c r="I387" i="1"/>
  <c r="J377" i="1"/>
  <c r="L371" i="1"/>
  <c r="J352" i="1"/>
  <c r="M348" i="1"/>
  <c r="M343" i="1"/>
  <c r="K339" i="1"/>
  <c r="K337" i="1"/>
  <c r="L322" i="1"/>
  <c r="M311" i="1"/>
  <c r="J307" i="1"/>
  <c r="K291" i="1"/>
  <c r="L277" i="1"/>
  <c r="M193" i="1"/>
  <c r="M152" i="1"/>
  <c r="L43" i="1"/>
  <c r="K24" i="1"/>
  <c r="K448" i="1"/>
  <c r="L443" i="1"/>
  <c r="K440" i="1"/>
  <c r="K408" i="1"/>
  <c r="K394" i="1"/>
  <c r="M380" i="1"/>
  <c r="J371" i="1"/>
  <c r="J366" i="1"/>
  <c r="I352" i="1"/>
  <c r="K348" i="1"/>
  <c r="J339" i="1"/>
  <c r="J337" i="1"/>
  <c r="K322" i="1"/>
  <c r="K311" i="1"/>
  <c r="M284" i="1"/>
  <c r="J249" i="1"/>
  <c r="I222" i="1"/>
  <c r="J202" i="1"/>
  <c r="K193" i="1"/>
  <c r="K161" i="1"/>
  <c r="J152" i="1"/>
  <c r="K124" i="1"/>
  <c r="L99" i="1"/>
  <c r="M76" i="1"/>
  <c r="K43" i="1"/>
  <c r="M27" i="1"/>
  <c r="J24" i="1"/>
  <c r="M11" i="1"/>
  <c r="I440" i="1"/>
  <c r="I408" i="1"/>
  <c r="K380" i="1"/>
  <c r="I339" i="1"/>
  <c r="J311" i="1"/>
  <c r="M299" i="1"/>
  <c r="J284" i="1"/>
  <c r="M276" i="1"/>
  <c r="M259" i="1"/>
  <c r="K446" i="1"/>
  <c r="K424" i="1"/>
  <c r="J412" i="1"/>
  <c r="K410" i="1"/>
  <c r="L395" i="1"/>
  <c r="M374" i="1"/>
  <c r="M366" i="1"/>
  <c r="M363" i="1"/>
  <c r="L361" i="1"/>
  <c r="K320" i="1"/>
  <c r="M307" i="1"/>
  <c r="L285" i="1"/>
  <c r="K238" i="1"/>
  <c r="M206" i="1"/>
  <c r="L199" i="1"/>
  <c r="K197" i="1"/>
  <c r="K175" i="1"/>
  <c r="J167" i="1"/>
  <c r="L157" i="1"/>
  <c r="M153" i="1"/>
  <c r="K149" i="1"/>
  <c r="J147" i="1"/>
  <c r="J138" i="1"/>
  <c r="J123" i="1"/>
  <c r="K119" i="1"/>
  <c r="J104" i="1"/>
  <c r="K96" i="1"/>
  <c r="K75" i="1"/>
  <c r="L67" i="1"/>
  <c r="I60" i="1"/>
  <c r="I58" i="1"/>
  <c r="K51" i="1"/>
  <c r="I48" i="1"/>
  <c r="K42" i="1"/>
  <c r="K34" i="1"/>
  <c r="L26" i="1"/>
  <c r="K19" i="1"/>
  <c r="J16" i="1"/>
  <c r="L12" i="1"/>
  <c r="L446" i="1"/>
  <c r="M454" i="1"/>
  <c r="I454" i="1"/>
  <c r="I446" i="1"/>
  <c r="J441" i="1"/>
  <c r="J431" i="1"/>
  <c r="J424" i="1"/>
  <c r="I412" i="1"/>
  <c r="I410" i="1"/>
  <c r="J395" i="1"/>
  <c r="I389" i="1"/>
  <c r="J374" i="1"/>
  <c r="M370" i="1"/>
  <c r="L366" i="1"/>
  <c r="L363" i="1"/>
  <c r="I361" i="1"/>
  <c r="K315" i="1"/>
  <c r="L307" i="1"/>
  <c r="M303" i="1"/>
  <c r="J285" i="1"/>
  <c r="K267" i="1"/>
  <c r="M262" i="1"/>
  <c r="L252" i="1"/>
  <c r="L244" i="1"/>
  <c r="M240" i="1"/>
  <c r="J238" i="1"/>
  <c r="M221" i="1"/>
  <c r="I213" i="1"/>
  <c r="L206" i="1"/>
  <c r="K199" i="1"/>
  <c r="J197" i="1"/>
  <c r="L191" i="1"/>
  <c r="M187" i="1"/>
  <c r="J175" i="1"/>
  <c r="I167" i="1"/>
  <c r="M159" i="1"/>
  <c r="L153" i="1"/>
  <c r="J149" i="1"/>
  <c r="I147" i="1"/>
  <c r="L140" i="1"/>
  <c r="I138" i="1"/>
  <c r="J135" i="1"/>
  <c r="M131" i="1"/>
  <c r="I123" i="1"/>
  <c r="K121" i="1"/>
  <c r="J119" i="1"/>
  <c r="J108" i="1"/>
  <c r="I104" i="1"/>
  <c r="J96" i="1"/>
  <c r="M91" i="1"/>
  <c r="J75" i="1"/>
  <c r="K67" i="1"/>
  <c r="J51" i="1"/>
  <c r="M43" i="1"/>
  <c r="J42" i="1"/>
  <c r="J34" i="1"/>
  <c r="K26" i="1"/>
  <c r="N26" i="1" s="1"/>
  <c r="J19" i="1"/>
  <c r="I16" i="1"/>
  <c r="I12" i="1"/>
  <c r="J8" i="1"/>
  <c r="I3" i="1"/>
  <c r="J456" i="1"/>
  <c r="N456" i="1" s="1"/>
  <c r="L452" i="1"/>
  <c r="J447" i="1"/>
  <c r="M444" i="1"/>
  <c r="J440" i="1"/>
  <c r="K430" i="1"/>
  <c r="L417" i="1"/>
  <c r="J411" i="1"/>
  <c r="J399" i="1"/>
  <c r="K396" i="1"/>
  <c r="M394" i="1"/>
  <c r="J392" i="1"/>
  <c r="N392" i="1" s="1"/>
  <c r="I384" i="1"/>
  <c r="M365" i="1"/>
  <c r="J359" i="1"/>
  <c r="J355" i="1"/>
  <c r="L348" i="1"/>
  <c r="I338" i="1"/>
  <c r="M324" i="1"/>
  <c r="J322" i="1"/>
  <c r="M313" i="1"/>
  <c r="L302" i="1"/>
  <c r="K298" i="1"/>
  <c r="I294" i="1"/>
  <c r="L284" i="1"/>
  <c r="J277" i="1"/>
  <c r="K275" i="1"/>
  <c r="I251" i="1"/>
  <c r="L246" i="1"/>
  <c r="K243" i="1"/>
  <c r="K239" i="1"/>
  <c r="K231" i="1"/>
  <c r="L224" i="1"/>
  <c r="J211" i="1"/>
  <c r="K207" i="1"/>
  <c r="L201" i="1"/>
  <c r="K196" i="1"/>
  <c r="L193" i="1"/>
  <c r="M189" i="1"/>
  <c r="I187" i="1"/>
  <c r="K168" i="1"/>
  <c r="M161" i="1"/>
  <c r="J159" i="1"/>
  <c r="K152" i="1"/>
  <c r="L148" i="1"/>
  <c r="I140" i="1"/>
  <c r="M136" i="1"/>
  <c r="L134" i="1"/>
  <c r="I131" i="1"/>
  <c r="J124" i="1"/>
  <c r="M122" i="1"/>
  <c r="L120" i="1"/>
  <c r="L90" i="1"/>
  <c r="J87" i="1"/>
  <c r="L76" i="1"/>
  <c r="L73" i="1"/>
  <c r="M68" i="1"/>
  <c r="I66" i="1"/>
  <c r="M60" i="1"/>
  <c r="K59" i="1"/>
  <c r="L52" i="1"/>
  <c r="L49" i="1"/>
  <c r="J43" i="1"/>
  <c r="I33" i="1"/>
  <c r="J18" i="1"/>
  <c r="L11" i="1"/>
  <c r="J3" i="1"/>
  <c r="K90" i="1"/>
  <c r="K76" i="1"/>
  <c r="L60" i="1"/>
  <c r="M3" i="1"/>
  <c r="M446" i="1"/>
  <c r="J444" i="1"/>
  <c r="L433" i="1"/>
  <c r="J427" i="1"/>
  <c r="I422" i="1"/>
  <c r="M412" i="1"/>
  <c r="J408" i="1"/>
  <c r="L398" i="1"/>
  <c r="L379" i="1"/>
  <c r="J375" i="1"/>
  <c r="K371" i="1"/>
  <c r="K351" i="1"/>
  <c r="J348" i="1"/>
  <c r="L328" i="1"/>
  <c r="L321" i="1"/>
  <c r="M317" i="1"/>
  <c r="J269" i="1"/>
  <c r="K253" i="1"/>
  <c r="M245" i="1"/>
  <c r="M238" i="1"/>
  <c r="J215" i="1"/>
  <c r="L210" i="1"/>
  <c r="M197" i="1"/>
  <c r="L167" i="1"/>
  <c r="K136" i="1"/>
  <c r="J127" i="1"/>
  <c r="M123" i="1"/>
  <c r="J122" i="1"/>
  <c r="K109" i="1"/>
  <c r="K101" i="1"/>
  <c r="J90" i="1"/>
  <c r="J76" i="1"/>
  <c r="K68" i="1"/>
  <c r="L65" i="1"/>
  <c r="K60" i="1"/>
  <c r="J52" i="1"/>
  <c r="J49" i="1"/>
  <c r="J44" i="1"/>
  <c r="M42" i="1"/>
  <c r="K32" i="1"/>
  <c r="L27" i="1"/>
  <c r="M19" i="1"/>
  <c r="I10" i="1"/>
  <c r="M424" i="1"/>
  <c r="K412" i="1"/>
  <c r="M361" i="1"/>
  <c r="L238" i="1"/>
  <c r="M199" i="1"/>
  <c r="L175" i="1"/>
  <c r="K167" i="1"/>
  <c r="M149" i="1"/>
  <c r="M147" i="1"/>
  <c r="L138" i="1"/>
  <c r="J136" i="1"/>
  <c r="K129" i="1"/>
  <c r="I127" i="1"/>
  <c r="K123" i="1"/>
  <c r="I122" i="1"/>
  <c r="L119" i="1"/>
  <c r="J109" i="1"/>
  <c r="M104" i="1"/>
  <c r="M96" i="1"/>
  <c r="I92" i="1"/>
  <c r="J58" i="1"/>
  <c r="I44" i="1"/>
  <c r="L42" i="1"/>
  <c r="L34" i="1"/>
  <c r="L19" i="1"/>
  <c r="K16" i="1"/>
  <c r="M12" i="1"/>
  <c r="I418" i="1"/>
  <c r="K418" i="1"/>
  <c r="M418" i="1"/>
  <c r="K439" i="1"/>
  <c r="J439" i="1"/>
  <c r="K386" i="1"/>
  <c r="J386" i="1"/>
  <c r="M378" i="1"/>
  <c r="J378" i="1"/>
  <c r="L378" i="1"/>
  <c r="I450" i="1"/>
  <c r="K450" i="1"/>
  <c r="L400" i="1"/>
  <c r="I400" i="1"/>
  <c r="J400" i="1"/>
  <c r="K400" i="1"/>
  <c r="I388" i="1"/>
  <c r="K388" i="1"/>
  <c r="M388" i="1"/>
  <c r="J373" i="1"/>
  <c r="K373" i="1"/>
  <c r="I434" i="1"/>
  <c r="K434" i="1"/>
  <c r="M434" i="1"/>
  <c r="M457" i="1"/>
  <c r="L457" i="1"/>
  <c r="K423" i="1"/>
  <c r="J423" i="1"/>
  <c r="L416" i="1"/>
  <c r="I416" i="1"/>
  <c r="J416" i="1"/>
  <c r="K416" i="1"/>
  <c r="I356" i="1"/>
  <c r="K356" i="1"/>
  <c r="L356" i="1"/>
  <c r="M356" i="1"/>
  <c r="L432" i="1"/>
  <c r="I432" i="1"/>
  <c r="J432" i="1"/>
  <c r="K432" i="1"/>
  <c r="M404" i="1"/>
  <c r="I404" i="1"/>
  <c r="J404" i="1"/>
  <c r="K404" i="1"/>
  <c r="L448" i="1"/>
  <c r="I448" i="1"/>
  <c r="J448" i="1"/>
  <c r="K403" i="1"/>
  <c r="I403" i="1"/>
  <c r="L403" i="1"/>
  <c r="J403" i="1"/>
  <c r="L383" i="1"/>
  <c r="J383" i="1"/>
  <c r="M436" i="1"/>
  <c r="I436" i="1"/>
  <c r="J436" i="1"/>
  <c r="K436" i="1"/>
  <c r="I420" i="1"/>
  <c r="J420" i="1"/>
  <c r="K420" i="1"/>
  <c r="M420" i="1"/>
  <c r="I402" i="1"/>
  <c r="K402" i="1"/>
  <c r="M402" i="1"/>
  <c r="K391" i="1"/>
  <c r="J391" i="1"/>
  <c r="K354" i="1"/>
  <c r="J354" i="1"/>
  <c r="I452" i="1"/>
  <c r="J452" i="1"/>
  <c r="M452" i="1"/>
  <c r="K455" i="1"/>
  <c r="J455" i="1"/>
  <c r="K451" i="1"/>
  <c r="I451" i="1"/>
  <c r="J451" i="1"/>
  <c r="L451" i="1"/>
  <c r="K435" i="1"/>
  <c r="I435" i="1"/>
  <c r="J435" i="1"/>
  <c r="L435" i="1"/>
  <c r="K419" i="1"/>
  <c r="I419" i="1"/>
  <c r="J419" i="1"/>
  <c r="L419" i="1"/>
  <c r="K407" i="1"/>
  <c r="J407" i="1"/>
  <c r="I347" i="1"/>
  <c r="J347" i="1"/>
  <c r="K347" i="1"/>
  <c r="L347" i="1"/>
  <c r="M347" i="1"/>
  <c r="M156" i="1"/>
  <c r="J156" i="1"/>
  <c r="L156" i="1"/>
  <c r="K116" i="1"/>
  <c r="L116" i="1"/>
  <c r="M116" i="1"/>
  <c r="I116" i="1"/>
  <c r="J116" i="1"/>
  <c r="K84" i="1"/>
  <c r="L84" i="1"/>
  <c r="M84" i="1"/>
  <c r="I84" i="1"/>
  <c r="J84" i="1"/>
  <c r="L223" i="1"/>
  <c r="J223" i="1"/>
  <c r="L449" i="1"/>
  <c r="M406" i="1"/>
  <c r="L370" i="1"/>
  <c r="L357" i="1"/>
  <c r="L346" i="1"/>
  <c r="K343" i="1"/>
  <c r="J331" i="1"/>
  <c r="L324" i="1"/>
  <c r="K321" i="1"/>
  <c r="M316" i="1"/>
  <c r="J315" i="1"/>
  <c r="J302" i="1"/>
  <c r="L299" i="1"/>
  <c r="M292" i="1"/>
  <c r="J291" i="1"/>
  <c r="M268" i="1"/>
  <c r="J267" i="1"/>
  <c r="L259" i="1"/>
  <c r="J257" i="1"/>
  <c r="K252" i="1"/>
  <c r="J243" i="1"/>
  <c r="M234" i="1"/>
  <c r="M220" i="1"/>
  <c r="I216" i="1"/>
  <c r="L216" i="1"/>
  <c r="J216" i="1"/>
  <c r="L192" i="1"/>
  <c r="J183" i="1"/>
  <c r="L179" i="1"/>
  <c r="M179" i="1"/>
  <c r="I179" i="1"/>
  <c r="J179" i="1"/>
  <c r="L165" i="1"/>
  <c r="M165" i="1"/>
  <c r="M438" i="1"/>
  <c r="J449" i="1"/>
  <c r="M440" i="1"/>
  <c r="L438" i="1"/>
  <c r="I430" i="1"/>
  <c r="J417" i="1"/>
  <c r="M408" i="1"/>
  <c r="L406" i="1"/>
  <c r="I398" i="1"/>
  <c r="J380" i="1"/>
  <c r="I375" i="1"/>
  <c r="M371" i="1"/>
  <c r="J370" i="1"/>
  <c r="L360" i="1"/>
  <c r="K357" i="1"/>
  <c r="L352" i="1"/>
  <c r="K346" i="1"/>
  <c r="J343" i="1"/>
  <c r="K341" i="1"/>
  <c r="M337" i="1"/>
  <c r="I331" i="1"/>
  <c r="L329" i="1"/>
  <c r="K327" i="1"/>
  <c r="K324" i="1"/>
  <c r="M322" i="1"/>
  <c r="M318" i="1"/>
  <c r="L316" i="1"/>
  <c r="I315" i="1"/>
  <c r="M308" i="1"/>
  <c r="I304" i="1"/>
  <c r="I302" i="1"/>
  <c r="K299" i="1"/>
  <c r="L294" i="1"/>
  <c r="L292" i="1"/>
  <c r="M285" i="1"/>
  <c r="K284" i="1"/>
  <c r="M277" i="1"/>
  <c r="K276" i="1"/>
  <c r="M269" i="1"/>
  <c r="L268" i="1"/>
  <c r="I267" i="1"/>
  <c r="K259" i="1"/>
  <c r="I257" i="1"/>
  <c r="L253" i="1"/>
  <c r="J252" i="1"/>
  <c r="J250" i="1"/>
  <c r="M244" i="1"/>
  <c r="I229" i="1"/>
  <c r="J229" i="1"/>
  <c r="N229" i="1" s="1"/>
  <c r="J225" i="1"/>
  <c r="M225" i="1"/>
  <c r="K225" i="1"/>
  <c r="L219" i="1"/>
  <c r="K219" i="1"/>
  <c r="M215" i="1"/>
  <c r="L212" i="1"/>
  <c r="K202" i="1"/>
  <c r="L202" i="1"/>
  <c r="M202" i="1"/>
  <c r="K194" i="1"/>
  <c r="L194" i="1"/>
  <c r="M194" i="1"/>
  <c r="J192" i="1"/>
  <c r="K74" i="1"/>
  <c r="L74" i="1"/>
  <c r="M74" i="1"/>
  <c r="I74" i="1"/>
  <c r="J74" i="1"/>
  <c r="K50" i="1"/>
  <c r="L50" i="1"/>
  <c r="M50" i="1"/>
  <c r="I50" i="1"/>
  <c r="J50" i="1"/>
  <c r="K438" i="1"/>
  <c r="L425" i="1"/>
  <c r="K406" i="1"/>
  <c r="L393" i="1"/>
  <c r="I370" i="1"/>
  <c r="K364" i="1"/>
  <c r="J360" i="1"/>
  <c r="I357" i="1"/>
  <c r="J350" i="1"/>
  <c r="J346" i="1"/>
  <c r="I343" i="1"/>
  <c r="J327" i="1"/>
  <c r="K316" i="1"/>
  <c r="L308" i="1"/>
  <c r="M306" i="1"/>
  <c r="J299" i="1"/>
  <c r="K292" i="1"/>
  <c r="K268" i="1"/>
  <c r="J259" i="1"/>
  <c r="L243" i="1"/>
  <c r="K234" i="1"/>
  <c r="J234" i="1"/>
  <c r="K218" i="1"/>
  <c r="I218" i="1"/>
  <c r="I208" i="1"/>
  <c r="M208" i="1"/>
  <c r="J204" i="1"/>
  <c r="K186" i="1"/>
  <c r="L186" i="1"/>
  <c r="M186" i="1"/>
  <c r="L183" i="1"/>
  <c r="M183" i="1"/>
  <c r="J170" i="1"/>
  <c r="L160" i="1"/>
  <c r="M160" i="1"/>
  <c r="K158" i="1"/>
  <c r="M158" i="1"/>
  <c r="J145" i="1"/>
  <c r="K145" i="1"/>
  <c r="L145" i="1"/>
  <c r="J110" i="1"/>
  <c r="M110" i="1"/>
  <c r="K110" i="1"/>
  <c r="L110" i="1"/>
  <c r="K82" i="1"/>
  <c r="L82" i="1"/>
  <c r="M82" i="1"/>
  <c r="I82" i="1"/>
  <c r="J82" i="1"/>
  <c r="K28" i="1"/>
  <c r="L28" i="1"/>
  <c r="M28" i="1"/>
  <c r="I28" i="1"/>
  <c r="J28" i="1"/>
  <c r="M332" i="1"/>
  <c r="J316" i="1"/>
  <c r="L306" i="1"/>
  <c r="J292" i="1"/>
  <c r="K285" i="1"/>
  <c r="K277" i="1"/>
  <c r="K269" i="1"/>
  <c r="J268" i="1"/>
  <c r="L260" i="1"/>
  <c r="M251" i="1"/>
  <c r="K249" i="1"/>
  <c r="K244" i="1"/>
  <c r="K242" i="1"/>
  <c r="L239" i="1"/>
  <c r="I227" i="1"/>
  <c r="M217" i="1"/>
  <c r="K215" i="1"/>
  <c r="M211" i="1"/>
  <c r="I204" i="1"/>
  <c r="I198" i="1"/>
  <c r="M198" i="1"/>
  <c r="J188" i="1"/>
  <c r="K188" i="1"/>
  <c r="K154" i="1"/>
  <c r="L154" i="1"/>
  <c r="I154" i="1"/>
  <c r="J154" i="1"/>
  <c r="K306" i="1"/>
  <c r="M293" i="1"/>
  <c r="M223" i="1"/>
  <c r="I200" i="1"/>
  <c r="L200" i="1"/>
  <c r="J200" i="1"/>
  <c r="K200" i="1"/>
  <c r="K182" i="1"/>
  <c r="M182" i="1"/>
  <c r="J182" i="1"/>
  <c r="L182" i="1"/>
  <c r="K174" i="1"/>
  <c r="M174" i="1"/>
  <c r="J174" i="1"/>
  <c r="L174" i="1"/>
  <c r="K170" i="1"/>
  <c r="M170" i="1"/>
  <c r="L139" i="1"/>
  <c r="K139" i="1"/>
  <c r="M139" i="1"/>
  <c r="M105" i="1"/>
  <c r="L105" i="1"/>
  <c r="J105" i="1"/>
  <c r="K105" i="1"/>
  <c r="K3" i="1"/>
  <c r="L454" i="1"/>
  <c r="J433" i="1"/>
  <c r="L422" i="1"/>
  <c r="I414" i="1"/>
  <c r="N414" i="1" s="1"/>
  <c r="J401" i="1"/>
  <c r="M389" i="1"/>
  <c r="L384" i="1"/>
  <c r="K379" i="1"/>
  <c r="J369" i="1"/>
  <c r="I366" i="1"/>
  <c r="K361" i="1"/>
  <c r="L342" i="1"/>
  <c r="K338" i="1"/>
  <c r="M331" i="1"/>
  <c r="K330" i="1"/>
  <c r="K328" i="1"/>
  <c r="K323" i="1"/>
  <c r="N323" i="1" s="1"/>
  <c r="L317" i="1"/>
  <c r="M315" i="1"/>
  <c r="I311" i="1"/>
  <c r="J306" i="1"/>
  <c r="J300" i="1"/>
  <c r="M295" i="1"/>
  <c r="L293" i="1"/>
  <c r="M291" i="1"/>
  <c r="M267" i="1"/>
  <c r="J260" i="1"/>
  <c r="K258" i="1"/>
  <c r="K251" i="1"/>
  <c r="I249" i="1"/>
  <c r="L245" i="1"/>
  <c r="J239" i="1"/>
  <c r="M236" i="1"/>
  <c r="I236" i="1"/>
  <c r="M226" i="1"/>
  <c r="K223" i="1"/>
  <c r="K220" i="1"/>
  <c r="M203" i="1"/>
  <c r="K191" i="1"/>
  <c r="I191" i="1"/>
  <c r="J191" i="1"/>
  <c r="J86" i="1"/>
  <c r="L86" i="1"/>
  <c r="M86" i="1"/>
  <c r="I86" i="1"/>
  <c r="K86" i="1"/>
  <c r="K20" i="1"/>
  <c r="L20" i="1"/>
  <c r="M20" i="1"/>
  <c r="I20" i="1"/>
  <c r="J20" i="1"/>
  <c r="K454" i="1"/>
  <c r="L441" i="1"/>
  <c r="M430" i="1"/>
  <c r="K422" i="1"/>
  <c r="L409" i="1"/>
  <c r="M398" i="1"/>
  <c r="K389" i="1"/>
  <c r="J384" i="1"/>
  <c r="J342" i="1"/>
  <c r="J319" i="1"/>
  <c r="M302" i="1"/>
  <c r="K293" i="1"/>
  <c r="L291" i="1"/>
  <c r="L254" i="1"/>
  <c r="M252" i="1"/>
  <c r="K245" i="1"/>
  <c r="M243" i="1"/>
  <c r="M235" i="1"/>
  <c r="I223" i="1"/>
  <c r="M214" i="1"/>
  <c r="K214" i="1"/>
  <c r="L211" i="1"/>
  <c r="K211" i="1"/>
  <c r="I156" i="1"/>
  <c r="K100" i="1"/>
  <c r="L100" i="1"/>
  <c r="M100" i="1"/>
  <c r="I100" i="1"/>
  <c r="J100" i="1"/>
  <c r="M17" i="1"/>
  <c r="K17" i="1"/>
  <c r="L17" i="1"/>
  <c r="I17" i="1"/>
  <c r="J17" i="1"/>
  <c r="L143" i="1"/>
  <c r="L135" i="1"/>
  <c r="M127" i="1"/>
  <c r="M121" i="1"/>
  <c r="L108" i="1"/>
  <c r="L95" i="1"/>
  <c r="K92" i="1"/>
  <c r="M75" i="1"/>
  <c r="K66" i="1"/>
  <c r="L58" i="1"/>
  <c r="M51" i="1"/>
  <c r="K48" i="1"/>
  <c r="K36" i="1"/>
  <c r="K33" i="1"/>
  <c r="K25" i="1"/>
  <c r="M18" i="1"/>
  <c r="K10" i="1"/>
  <c r="K143" i="1"/>
  <c r="K135" i="1"/>
  <c r="L129" i="1"/>
  <c r="L113" i="1"/>
  <c r="K108" i="1"/>
  <c r="M101" i="1"/>
  <c r="J95" i="1"/>
  <c r="J92" i="1"/>
  <c r="M87" i="1"/>
  <c r="L75" i="1"/>
  <c r="K56" i="1"/>
  <c r="L51" i="1"/>
  <c r="J48" i="1"/>
  <c r="K44" i="1"/>
  <c r="K41" i="1"/>
  <c r="N41" i="1" s="1"/>
  <c r="J36" i="1"/>
  <c r="J33" i="1"/>
  <c r="J25" i="1"/>
  <c r="L18" i="1"/>
  <c r="K8" i="1"/>
  <c r="M35" i="1"/>
  <c r="K11" i="1"/>
  <c r="L9" i="1"/>
  <c r="K40" i="1"/>
  <c r="K9" i="1"/>
  <c r="N151" i="1"/>
  <c r="J99" i="1"/>
  <c r="M92" i="1"/>
  <c r="K91" i="1"/>
  <c r="J79" i="1"/>
  <c r="J68" i="1"/>
  <c r="M66" i="1"/>
  <c r="K57" i="1"/>
  <c r="I49" i="1"/>
  <c r="J40" i="1"/>
  <c r="M36" i="1"/>
  <c r="K35" i="1"/>
  <c r="I32" i="1"/>
  <c r="K27" i="1"/>
  <c r="I24" i="1"/>
  <c r="K12" i="1"/>
  <c r="M10" i="1"/>
  <c r="J9" i="1"/>
  <c r="I209" i="1"/>
  <c r="I163" i="1"/>
  <c r="I142" i="1"/>
  <c r="M125" i="1"/>
  <c r="J120" i="1"/>
  <c r="J114" i="1"/>
  <c r="M95" i="1"/>
  <c r="J91" i="1"/>
  <c r="L66" i="1"/>
  <c r="M58" i="1"/>
  <c r="J57" i="1"/>
  <c r="I40" i="1"/>
  <c r="J35" i="1"/>
  <c r="L33" i="1"/>
  <c r="J27" i="1"/>
  <c r="L25" i="1"/>
  <c r="L10" i="1"/>
  <c r="I9" i="1"/>
  <c r="J333" i="1"/>
  <c r="K333" i="1"/>
  <c r="K326" i="1"/>
  <c r="L326" i="1"/>
  <c r="I314" i="1"/>
  <c r="L314" i="1"/>
  <c r="M314" i="1"/>
  <c r="I270" i="1"/>
  <c r="J270" i="1"/>
  <c r="K270" i="1"/>
  <c r="L270" i="1"/>
  <c r="M270" i="1"/>
  <c r="K457" i="1"/>
  <c r="I455" i="1"/>
  <c r="M451" i="1"/>
  <c r="L450" i="1"/>
  <c r="K449" i="1"/>
  <c r="I447" i="1"/>
  <c r="M443" i="1"/>
  <c r="N443" i="1" s="1"/>
  <c r="L442" i="1"/>
  <c r="K441" i="1"/>
  <c r="I439" i="1"/>
  <c r="M435" i="1"/>
  <c r="L434" i="1"/>
  <c r="K433" i="1"/>
  <c r="I431" i="1"/>
  <c r="M427" i="1"/>
  <c r="N427" i="1" s="1"/>
  <c r="L426" i="1"/>
  <c r="K425" i="1"/>
  <c r="I423" i="1"/>
  <c r="M419" i="1"/>
  <c r="L418" i="1"/>
  <c r="K417" i="1"/>
  <c r="I415" i="1"/>
  <c r="M411" i="1"/>
  <c r="N411" i="1" s="1"/>
  <c r="L410" i="1"/>
  <c r="K409" i="1"/>
  <c r="I407" i="1"/>
  <c r="M403" i="1"/>
  <c r="L402" i="1"/>
  <c r="K401" i="1"/>
  <c r="I399" i="1"/>
  <c r="M395" i="1"/>
  <c r="N395" i="1" s="1"/>
  <c r="L394" i="1"/>
  <c r="K393" i="1"/>
  <c r="I391" i="1"/>
  <c r="L388" i="1"/>
  <c r="I386" i="1"/>
  <c r="K383" i="1"/>
  <c r="I382" i="1"/>
  <c r="K378" i="1"/>
  <c r="L374" i="1"/>
  <c r="I373" i="1"/>
  <c r="K369" i="1"/>
  <c r="I368" i="1"/>
  <c r="L365" i="1"/>
  <c r="J364" i="1"/>
  <c r="K360" i="1"/>
  <c r="I359" i="1"/>
  <c r="I354" i="1"/>
  <c r="I350" i="1"/>
  <c r="I341" i="1"/>
  <c r="M336" i="1"/>
  <c r="L289" i="1"/>
  <c r="M289" i="1"/>
  <c r="J289" i="1"/>
  <c r="K289" i="1"/>
  <c r="M282" i="1"/>
  <c r="I282" i="1"/>
  <c r="J282" i="1"/>
  <c r="K282" i="1"/>
  <c r="J233" i="1"/>
  <c r="I233" i="1"/>
  <c r="K233" i="1"/>
  <c r="M233" i="1"/>
  <c r="L233" i="1"/>
  <c r="J309" i="1"/>
  <c r="K309" i="1"/>
  <c r="L309" i="1"/>
  <c r="M309" i="1"/>
  <c r="K288" i="1"/>
  <c r="L288" i="1"/>
  <c r="M288" i="1"/>
  <c r="I288" i="1"/>
  <c r="J288" i="1"/>
  <c r="M274" i="1"/>
  <c r="I274" i="1"/>
  <c r="J274" i="1"/>
  <c r="K274" i="1"/>
  <c r="L274" i="1"/>
  <c r="I457" i="1"/>
  <c r="M453" i="1"/>
  <c r="J450" i="1"/>
  <c r="I449" i="1"/>
  <c r="M445" i="1"/>
  <c r="J442" i="1"/>
  <c r="I441" i="1"/>
  <c r="M437" i="1"/>
  <c r="J434" i="1"/>
  <c r="I433" i="1"/>
  <c r="M429" i="1"/>
  <c r="J426" i="1"/>
  <c r="I425" i="1"/>
  <c r="M421" i="1"/>
  <c r="J418" i="1"/>
  <c r="I417" i="1"/>
  <c r="M413" i="1"/>
  <c r="J410" i="1"/>
  <c r="I409" i="1"/>
  <c r="M405" i="1"/>
  <c r="J402" i="1"/>
  <c r="I401" i="1"/>
  <c r="M397" i="1"/>
  <c r="J394" i="1"/>
  <c r="I393" i="1"/>
  <c r="L389" i="1"/>
  <c r="J388" i="1"/>
  <c r="M385" i="1"/>
  <c r="K384" i="1"/>
  <c r="I383" i="1"/>
  <c r="L380" i="1"/>
  <c r="I378" i="1"/>
  <c r="K375" i="1"/>
  <c r="I374" i="1"/>
  <c r="I365" i="1"/>
  <c r="M362" i="1"/>
  <c r="I360" i="1"/>
  <c r="J356" i="1"/>
  <c r="M353" i="1"/>
  <c r="I351" i="1"/>
  <c r="I346" i="1"/>
  <c r="K334" i="1"/>
  <c r="L334" i="1"/>
  <c r="L332" i="1"/>
  <c r="L327" i="1"/>
  <c r="M327" i="1"/>
  <c r="L325" i="1"/>
  <c r="J321" i="1"/>
  <c r="J313" i="1"/>
  <c r="K313" i="1"/>
  <c r="L313" i="1"/>
  <c r="K305" i="1"/>
  <c r="J301" i="1"/>
  <c r="I301" i="1"/>
  <c r="K301" i="1"/>
  <c r="M301" i="1"/>
  <c r="M297" i="1"/>
  <c r="I297" i="1"/>
  <c r="J297" i="1"/>
  <c r="L297" i="1"/>
  <c r="L281" i="1"/>
  <c r="M281" i="1"/>
  <c r="J281" i="1"/>
  <c r="K281" i="1"/>
  <c r="K256" i="1"/>
  <c r="L256" i="1"/>
  <c r="M256" i="1"/>
  <c r="J256" i="1"/>
  <c r="I256" i="1"/>
  <c r="L445" i="1"/>
  <c r="L421" i="1"/>
  <c r="L405" i="1"/>
  <c r="L397" i="1"/>
  <c r="M390" i="1"/>
  <c r="L385" i="1"/>
  <c r="M381" i="1"/>
  <c r="L376" i="1"/>
  <c r="M372" i="1"/>
  <c r="M367" i="1"/>
  <c r="L362" i="1"/>
  <c r="M358" i="1"/>
  <c r="L353" i="1"/>
  <c r="M349" i="1"/>
  <c r="L344" i="1"/>
  <c r="M340" i="1"/>
  <c r="M329" i="1"/>
  <c r="J287" i="1"/>
  <c r="K287" i="1"/>
  <c r="L287" i="1"/>
  <c r="M287" i="1"/>
  <c r="K280" i="1"/>
  <c r="L280" i="1"/>
  <c r="M280" i="1"/>
  <c r="I280" i="1"/>
  <c r="J280" i="1"/>
  <c r="L453" i="1"/>
  <c r="L413" i="1"/>
  <c r="K453" i="1"/>
  <c r="M447" i="1"/>
  <c r="K437" i="1"/>
  <c r="M431" i="1"/>
  <c r="K421" i="1"/>
  <c r="M415" i="1"/>
  <c r="K413" i="1"/>
  <c r="M407" i="1"/>
  <c r="K405" i="1"/>
  <c r="M399" i="1"/>
  <c r="K397" i="1"/>
  <c r="M391" i="1"/>
  <c r="L390" i="1"/>
  <c r="M386" i="1"/>
  <c r="K385" i="1"/>
  <c r="L381" i="1"/>
  <c r="M377" i="1"/>
  <c r="K376" i="1"/>
  <c r="L372" i="1"/>
  <c r="K367" i="1"/>
  <c r="K362" i="1"/>
  <c r="L358" i="1"/>
  <c r="M354" i="1"/>
  <c r="K353" i="1"/>
  <c r="L349" i="1"/>
  <c r="K344" i="1"/>
  <c r="L340" i="1"/>
  <c r="M333" i="1"/>
  <c r="I332" i="1"/>
  <c r="J332" i="1"/>
  <c r="M326" i="1"/>
  <c r="J325" i="1"/>
  <c r="K325" i="1"/>
  <c r="L310" i="1"/>
  <c r="I305" i="1"/>
  <c r="L305" i="1"/>
  <c r="M305" i="1"/>
  <c r="L296" i="1"/>
  <c r="M296" i="1"/>
  <c r="I296" i="1"/>
  <c r="J296" i="1"/>
  <c r="K296" i="1"/>
  <c r="I286" i="1"/>
  <c r="J286" i="1"/>
  <c r="K286" i="1"/>
  <c r="L286" i="1"/>
  <c r="M286" i="1"/>
  <c r="K272" i="1"/>
  <c r="L272" i="1"/>
  <c r="M272" i="1"/>
  <c r="I272" i="1"/>
  <c r="J272" i="1"/>
  <c r="L429" i="1"/>
  <c r="M455" i="1"/>
  <c r="K429" i="1"/>
  <c r="M423" i="1"/>
  <c r="J453" i="1"/>
  <c r="J445" i="1"/>
  <c r="J437" i="1"/>
  <c r="J429" i="1"/>
  <c r="J421" i="1"/>
  <c r="J413" i="1"/>
  <c r="J405" i="1"/>
  <c r="J397" i="1"/>
  <c r="L391" i="1"/>
  <c r="J390" i="1"/>
  <c r="L386" i="1"/>
  <c r="J385" i="1"/>
  <c r="M382" i="1"/>
  <c r="K381" i="1"/>
  <c r="L377" i="1"/>
  <c r="J376" i="1"/>
  <c r="M373" i="1"/>
  <c r="K372" i="1"/>
  <c r="L368" i="1"/>
  <c r="J367" i="1"/>
  <c r="M364" i="1"/>
  <c r="J362" i="1"/>
  <c r="M359" i="1"/>
  <c r="J358" i="1"/>
  <c r="L354" i="1"/>
  <c r="J353" i="1"/>
  <c r="M350" i="1"/>
  <c r="K349" i="1"/>
  <c r="L345" i="1"/>
  <c r="J344" i="1"/>
  <c r="K340" i="1"/>
  <c r="K336" i="1"/>
  <c r="L335" i="1"/>
  <c r="M335" i="1"/>
  <c r="L333" i="1"/>
  <c r="K329" i="1"/>
  <c r="M328" i="1"/>
  <c r="J326" i="1"/>
  <c r="I320" i="1"/>
  <c r="L320" i="1"/>
  <c r="M320" i="1"/>
  <c r="J318" i="1"/>
  <c r="K318" i="1"/>
  <c r="L318" i="1"/>
  <c r="K314" i="1"/>
  <c r="N261" i="1"/>
  <c r="L437" i="1"/>
  <c r="K445" i="1"/>
  <c r="M439" i="1"/>
  <c r="L455" i="1"/>
  <c r="L447" i="1"/>
  <c r="L439" i="1"/>
  <c r="L431" i="1"/>
  <c r="L423" i="1"/>
  <c r="L415" i="1"/>
  <c r="L407" i="1"/>
  <c r="L399" i="1"/>
  <c r="I390" i="1"/>
  <c r="I385" i="1"/>
  <c r="L382" i="1"/>
  <c r="I381" i="1"/>
  <c r="K377" i="1"/>
  <c r="I376" i="1"/>
  <c r="L373" i="1"/>
  <c r="J372" i="1"/>
  <c r="M369" i="1"/>
  <c r="K368" i="1"/>
  <c r="I367" i="1"/>
  <c r="L364" i="1"/>
  <c r="K359" i="1"/>
  <c r="I358" i="1"/>
  <c r="I353" i="1"/>
  <c r="L350" i="1"/>
  <c r="I349" i="1"/>
  <c r="K345" i="1"/>
  <c r="I344" i="1"/>
  <c r="L341" i="1"/>
  <c r="J340" i="1"/>
  <c r="J336" i="1"/>
  <c r="I333" i="1"/>
  <c r="J329" i="1"/>
  <c r="I326" i="1"/>
  <c r="J314" i="1"/>
  <c r="K310" i="1"/>
  <c r="I310" i="1"/>
  <c r="M310" i="1"/>
  <c r="M290" i="1"/>
  <c r="I290" i="1"/>
  <c r="J290" i="1"/>
  <c r="K290" i="1"/>
  <c r="I278" i="1"/>
  <c r="J278" i="1"/>
  <c r="K278" i="1"/>
  <c r="L278" i="1"/>
  <c r="M278" i="1"/>
  <c r="J279" i="1"/>
  <c r="K279" i="1"/>
  <c r="L279" i="1"/>
  <c r="L273" i="1"/>
  <c r="M273" i="1"/>
  <c r="J271" i="1"/>
  <c r="K271" i="1"/>
  <c r="L271" i="1"/>
  <c r="L266" i="1"/>
  <c r="L265" i="1"/>
  <c r="M265" i="1"/>
  <c r="J263" i="1"/>
  <c r="K263" i="1"/>
  <c r="L263" i="1"/>
  <c r="K248" i="1"/>
  <c r="L248" i="1"/>
  <c r="M248" i="1"/>
  <c r="J248" i="1"/>
  <c r="M228" i="1"/>
  <c r="I228" i="1"/>
  <c r="J228" i="1"/>
  <c r="L228" i="1"/>
  <c r="J324" i="1"/>
  <c r="M319" i="1"/>
  <c r="K317" i="1"/>
  <c r="J312" i="1"/>
  <c r="K308" i="1"/>
  <c r="L304" i="1"/>
  <c r="J303" i="1"/>
  <c r="M300" i="1"/>
  <c r="K295" i="1"/>
  <c r="L295" i="1"/>
  <c r="K266" i="1"/>
  <c r="M258" i="1"/>
  <c r="I258" i="1"/>
  <c r="L258" i="1"/>
  <c r="J255" i="1"/>
  <c r="K255" i="1"/>
  <c r="L255" i="1"/>
  <c r="I255" i="1"/>
  <c r="M250" i="1"/>
  <c r="I250" i="1"/>
  <c r="L250" i="1"/>
  <c r="L319" i="1"/>
  <c r="I317" i="1"/>
  <c r="I312" i="1"/>
  <c r="J308" i="1"/>
  <c r="K304" i="1"/>
  <c r="I303" i="1"/>
  <c r="L300" i="1"/>
  <c r="N298" i="1"/>
  <c r="J266" i="1"/>
  <c r="J264" i="1"/>
  <c r="J247" i="1"/>
  <c r="K247" i="1"/>
  <c r="L247" i="1"/>
  <c r="I247" i="1"/>
  <c r="M242" i="1"/>
  <c r="I242" i="1"/>
  <c r="L242" i="1"/>
  <c r="J304" i="1"/>
  <c r="K300" i="1"/>
  <c r="M266" i="1"/>
  <c r="K264" i="1"/>
  <c r="L264" i="1"/>
  <c r="M264" i="1"/>
  <c r="M237" i="1"/>
  <c r="I237" i="1"/>
  <c r="J237" i="1"/>
  <c r="L237" i="1"/>
  <c r="K273" i="1"/>
  <c r="K265" i="1"/>
  <c r="J294" i="1"/>
  <c r="K294" i="1"/>
  <c r="M279" i="1"/>
  <c r="J273" i="1"/>
  <c r="M271" i="1"/>
  <c r="J265" i="1"/>
  <c r="M263" i="1"/>
  <c r="N231" i="1"/>
  <c r="N215" i="1"/>
  <c r="K257" i="1"/>
  <c r="K241" i="1"/>
  <c r="J236" i="1"/>
  <c r="K232" i="1"/>
  <c r="J227" i="1"/>
  <c r="M224" i="1"/>
  <c r="J222" i="1"/>
  <c r="M219" i="1"/>
  <c r="J218" i="1"/>
  <c r="L214" i="1"/>
  <c r="M210" i="1"/>
  <c r="K209" i="1"/>
  <c r="L205" i="1"/>
  <c r="M201" i="1"/>
  <c r="L196" i="1"/>
  <c r="M192" i="1"/>
  <c r="I190" i="1"/>
  <c r="L188" i="1"/>
  <c r="M185" i="1"/>
  <c r="L181" i="1"/>
  <c r="M180" i="1"/>
  <c r="I180" i="1"/>
  <c r="I176" i="1"/>
  <c r="J176" i="1"/>
  <c r="K176" i="1"/>
  <c r="L171" i="1"/>
  <c r="I171" i="1"/>
  <c r="J171" i="1"/>
  <c r="J78" i="1"/>
  <c r="L78" i="1"/>
  <c r="I78" i="1"/>
  <c r="K78" i="1"/>
  <c r="M78" i="1"/>
  <c r="I184" i="1"/>
  <c r="M184" i="1"/>
  <c r="K178" i="1"/>
  <c r="I178" i="1"/>
  <c r="I173" i="1"/>
  <c r="M173" i="1"/>
  <c r="J169" i="1"/>
  <c r="I169" i="1"/>
  <c r="K146" i="1"/>
  <c r="I146" i="1"/>
  <c r="J146" i="1"/>
  <c r="M146" i="1"/>
  <c r="K224" i="1"/>
  <c r="J219" i="1"/>
  <c r="J214" i="1"/>
  <c r="J210" i="1"/>
  <c r="J205" i="1"/>
  <c r="K201" i="1"/>
  <c r="J196" i="1"/>
  <c r="K192" i="1"/>
  <c r="I150" i="1"/>
  <c r="J150" i="1"/>
  <c r="L150" i="1"/>
  <c r="M150" i="1"/>
  <c r="K126" i="1"/>
  <c r="I126" i="1"/>
  <c r="J126" i="1"/>
  <c r="L126" i="1"/>
  <c r="M126" i="1"/>
  <c r="L112" i="1"/>
  <c r="I112" i="1"/>
  <c r="K112" i="1"/>
  <c r="M112" i="1"/>
  <c r="J94" i="1"/>
  <c r="I94" i="1"/>
  <c r="L94" i="1"/>
  <c r="M94" i="1"/>
  <c r="K94" i="1"/>
  <c r="I85" i="1"/>
  <c r="J85" i="1"/>
  <c r="K85" i="1"/>
  <c r="L85" i="1"/>
  <c r="M85" i="1"/>
  <c r="M254" i="1"/>
  <c r="M246" i="1"/>
  <c r="M230" i="1"/>
  <c r="J224" i="1"/>
  <c r="I219" i="1"/>
  <c r="I214" i="1"/>
  <c r="I210" i="1"/>
  <c r="I201" i="1"/>
  <c r="I196" i="1"/>
  <c r="M188" i="1"/>
  <c r="I188" i="1"/>
  <c r="J181" i="1"/>
  <c r="J137" i="1"/>
  <c r="I137" i="1"/>
  <c r="K137" i="1"/>
  <c r="L137" i="1"/>
  <c r="M137" i="1"/>
  <c r="J133" i="1"/>
  <c r="I133" i="1"/>
  <c r="K133" i="1"/>
  <c r="L133" i="1"/>
  <c r="M133" i="1"/>
  <c r="J185" i="1"/>
  <c r="I141" i="1"/>
  <c r="J141" i="1"/>
  <c r="K141" i="1"/>
  <c r="L141" i="1"/>
  <c r="M141" i="1"/>
  <c r="K130" i="1"/>
  <c r="J130" i="1"/>
  <c r="L130" i="1"/>
  <c r="M130" i="1"/>
  <c r="J293" i="1"/>
  <c r="K262" i="1"/>
  <c r="K254" i="1"/>
  <c r="K246" i="1"/>
  <c r="L240" i="1"/>
  <c r="K235" i="1"/>
  <c r="I234" i="1"/>
  <c r="K230" i="1"/>
  <c r="L226" i="1"/>
  <c r="M222" i="1"/>
  <c r="K221" i="1"/>
  <c r="L217" i="1"/>
  <c r="M213" i="1"/>
  <c r="K212" i="1"/>
  <c r="L208" i="1"/>
  <c r="K203" i="1"/>
  <c r="K198" i="1"/>
  <c r="M190" i="1"/>
  <c r="L180" i="1"/>
  <c r="J177" i="1"/>
  <c r="L177" i="1"/>
  <c r="M177" i="1"/>
  <c r="M172" i="1"/>
  <c r="K172" i="1"/>
  <c r="L172" i="1"/>
  <c r="I168" i="1"/>
  <c r="L168" i="1"/>
  <c r="M168" i="1"/>
  <c r="L166" i="1"/>
  <c r="L164" i="1"/>
  <c r="M157" i="1"/>
  <c r="I157" i="1"/>
  <c r="J157" i="1"/>
  <c r="L155" i="1"/>
  <c r="I155" i="1"/>
  <c r="J155" i="1"/>
  <c r="J262" i="1"/>
  <c r="M257" i="1"/>
  <c r="J254" i="1"/>
  <c r="M249" i="1"/>
  <c r="J246" i="1"/>
  <c r="M241" i="1"/>
  <c r="K240" i="1"/>
  <c r="L236" i="1"/>
  <c r="J235" i="1"/>
  <c r="M232" i="1"/>
  <c r="J230" i="1"/>
  <c r="M227" i="1"/>
  <c r="J226" i="1"/>
  <c r="L222" i="1"/>
  <c r="J221" i="1"/>
  <c r="M218" i="1"/>
  <c r="K217" i="1"/>
  <c r="L213" i="1"/>
  <c r="J212" i="1"/>
  <c r="M209" i="1"/>
  <c r="K208" i="1"/>
  <c r="L204" i="1"/>
  <c r="J203" i="1"/>
  <c r="M200" i="1"/>
  <c r="J198" i="1"/>
  <c r="M195" i="1"/>
  <c r="J194" i="1"/>
  <c r="L190" i="1"/>
  <c r="J189" i="1"/>
  <c r="I186" i="1"/>
  <c r="L184" i="1"/>
  <c r="K180" i="1"/>
  <c r="M178" i="1"/>
  <c r="M176" i="1"/>
  <c r="L173" i="1"/>
  <c r="M171" i="1"/>
  <c r="M169" i="1"/>
  <c r="K162" i="1"/>
  <c r="I162" i="1"/>
  <c r="J162" i="1"/>
  <c r="I160" i="1"/>
  <c r="J160" i="1"/>
  <c r="K160" i="1"/>
  <c r="J102" i="1"/>
  <c r="I102" i="1"/>
  <c r="K102" i="1"/>
  <c r="L102" i="1"/>
  <c r="M102" i="1"/>
  <c r="L241" i="1"/>
  <c r="J240" i="1"/>
  <c r="K236" i="1"/>
  <c r="I235" i="1"/>
  <c r="L232" i="1"/>
  <c r="K227" i="1"/>
  <c r="I226" i="1"/>
  <c r="I221" i="1"/>
  <c r="L218" i="1"/>
  <c r="I217" i="1"/>
  <c r="K213" i="1"/>
  <c r="I212" i="1"/>
  <c r="L209" i="1"/>
  <c r="J208" i="1"/>
  <c r="M205" i="1"/>
  <c r="K204" i="1"/>
  <c r="I203" i="1"/>
  <c r="J190" i="1"/>
  <c r="K184" i="1"/>
  <c r="M181" i="1"/>
  <c r="J180" i="1"/>
  <c r="L178" i="1"/>
  <c r="L176" i="1"/>
  <c r="K173" i="1"/>
  <c r="K171" i="1"/>
  <c r="L169" i="1"/>
  <c r="M166" i="1"/>
  <c r="I166" i="1"/>
  <c r="J166" i="1"/>
  <c r="M164" i="1"/>
  <c r="I164" i="1"/>
  <c r="J164" i="1"/>
  <c r="M163" i="1"/>
  <c r="L158" i="1"/>
  <c r="M154" i="1"/>
  <c r="K153" i="1"/>
  <c r="J148" i="1"/>
  <c r="M145" i="1"/>
  <c r="K144" i="1"/>
  <c r="J139" i="1"/>
  <c r="I134" i="1"/>
  <c r="L132" i="1"/>
  <c r="L125" i="1"/>
  <c r="I124" i="1"/>
  <c r="M124" i="1"/>
  <c r="K118" i="1"/>
  <c r="M118" i="1"/>
  <c r="K163" i="1"/>
  <c r="I153" i="1"/>
  <c r="I148" i="1"/>
  <c r="J144" i="1"/>
  <c r="K132" i="1"/>
  <c r="M128" i="1"/>
  <c r="I128" i="1"/>
  <c r="K125" i="1"/>
  <c r="K111" i="1"/>
  <c r="I111" i="1"/>
  <c r="J111" i="1"/>
  <c r="L111" i="1"/>
  <c r="M111" i="1"/>
  <c r="I107" i="1"/>
  <c r="K107" i="1"/>
  <c r="L107" i="1"/>
  <c r="M107" i="1"/>
  <c r="I98" i="1"/>
  <c r="K98" i="1"/>
  <c r="L98" i="1"/>
  <c r="M98" i="1"/>
  <c r="M81" i="1"/>
  <c r="J81" i="1"/>
  <c r="K81" i="1"/>
  <c r="L81" i="1"/>
  <c r="I29" i="1"/>
  <c r="J29" i="1"/>
  <c r="K29" i="1"/>
  <c r="L29" i="1"/>
  <c r="M29" i="1"/>
  <c r="I117" i="1"/>
  <c r="J117" i="1"/>
  <c r="L117" i="1"/>
  <c r="M117" i="1"/>
  <c r="M89" i="1"/>
  <c r="I89" i="1"/>
  <c r="J89" i="1"/>
  <c r="K89" i="1"/>
  <c r="L89" i="1"/>
  <c r="N67" i="1"/>
  <c r="I132" i="1"/>
  <c r="M132" i="1"/>
  <c r="J125" i="1"/>
  <c r="N119" i="1"/>
  <c r="I106" i="1"/>
  <c r="J106" i="1"/>
  <c r="K106" i="1"/>
  <c r="L106" i="1"/>
  <c r="M97" i="1"/>
  <c r="I97" i="1"/>
  <c r="J97" i="1"/>
  <c r="K97" i="1"/>
  <c r="L97" i="1"/>
  <c r="J46" i="1"/>
  <c r="K46" i="1"/>
  <c r="L46" i="1"/>
  <c r="M46" i="1"/>
  <c r="I46" i="1"/>
  <c r="N149" i="1"/>
  <c r="L142" i="1"/>
  <c r="M138" i="1"/>
  <c r="J129" i="1"/>
  <c r="K179" i="1"/>
  <c r="N179" i="1" s="1"/>
  <c r="L170" i="1"/>
  <c r="K165" i="1"/>
  <c r="N165" i="1" s="1"/>
  <c r="L161" i="1"/>
  <c r="N161" i="1" s="1"/>
  <c r="K156" i="1"/>
  <c r="L152" i="1"/>
  <c r="K147" i="1"/>
  <c r="M134" i="1"/>
  <c r="L118" i="1"/>
  <c r="I115" i="1"/>
  <c r="J115" i="1"/>
  <c r="K115" i="1"/>
  <c r="K103" i="1"/>
  <c r="I103" i="1"/>
  <c r="L103" i="1"/>
  <c r="M103" i="1"/>
  <c r="I5" i="1"/>
  <c r="J5" i="1"/>
  <c r="K5" i="1"/>
  <c r="L5" i="1"/>
  <c r="M5" i="1"/>
  <c r="L72" i="1"/>
  <c r="J70" i="1"/>
  <c r="K70" i="1"/>
  <c r="L70" i="1"/>
  <c r="L64" i="1"/>
  <c r="M64" i="1"/>
  <c r="J62" i="1"/>
  <c r="K62" i="1"/>
  <c r="L62" i="1"/>
  <c r="K39" i="1"/>
  <c r="L39" i="1"/>
  <c r="M39" i="1"/>
  <c r="J22" i="1"/>
  <c r="K22" i="1"/>
  <c r="L22" i="1"/>
  <c r="M93" i="1"/>
  <c r="N90" i="1"/>
  <c r="M88" i="1"/>
  <c r="L83" i="1"/>
  <c r="M80" i="1"/>
  <c r="M77" i="1"/>
  <c r="K73" i="1"/>
  <c r="K65" i="1"/>
  <c r="I45" i="1"/>
  <c r="J45" i="1"/>
  <c r="K45" i="1"/>
  <c r="L45" i="1"/>
  <c r="M45" i="1"/>
  <c r="J31" i="1"/>
  <c r="K15" i="1"/>
  <c r="L15" i="1"/>
  <c r="M15" i="1"/>
  <c r="J7" i="1"/>
  <c r="J121" i="1"/>
  <c r="N121" i="1" s="1"/>
  <c r="I120" i="1"/>
  <c r="I110" i="1"/>
  <c r="I105" i="1"/>
  <c r="J101" i="1"/>
  <c r="N101" i="1" s="1"/>
  <c r="I96" i="1"/>
  <c r="L93" i="1"/>
  <c r="K88" i="1"/>
  <c r="K83" i="1"/>
  <c r="K80" i="1"/>
  <c r="K79" i="1"/>
  <c r="M79" i="1"/>
  <c r="L77" i="1"/>
  <c r="J73" i="1"/>
  <c r="J71" i="1"/>
  <c r="M69" i="1"/>
  <c r="J65" i="1"/>
  <c r="J63" i="1"/>
  <c r="M61" i="1"/>
  <c r="K55" i="1"/>
  <c r="L55" i="1"/>
  <c r="M55" i="1"/>
  <c r="J38" i="1"/>
  <c r="K38" i="1"/>
  <c r="L38" i="1"/>
  <c r="M38" i="1"/>
  <c r="I21" i="1"/>
  <c r="J21" i="1"/>
  <c r="K21" i="1"/>
  <c r="L21" i="1"/>
  <c r="M21" i="1"/>
  <c r="K93" i="1"/>
  <c r="J88" i="1"/>
  <c r="J83" i="1"/>
  <c r="J80" i="1"/>
  <c r="J47" i="1"/>
  <c r="K31" i="1"/>
  <c r="L31" i="1"/>
  <c r="M31" i="1"/>
  <c r="J14" i="1"/>
  <c r="K14" i="1"/>
  <c r="L14" i="1"/>
  <c r="M14" i="1"/>
  <c r="K7" i="1"/>
  <c r="L7" i="1"/>
  <c r="M7" i="1"/>
  <c r="J93" i="1"/>
  <c r="I88" i="1"/>
  <c r="I77" i="1"/>
  <c r="K77" i="1"/>
  <c r="M73" i="1"/>
  <c r="K71" i="1"/>
  <c r="L71" i="1"/>
  <c r="I69" i="1"/>
  <c r="J69" i="1"/>
  <c r="K69" i="1"/>
  <c r="M65" i="1"/>
  <c r="K63" i="1"/>
  <c r="L63" i="1"/>
  <c r="M63" i="1"/>
  <c r="I61" i="1"/>
  <c r="J61" i="1"/>
  <c r="K61" i="1"/>
  <c r="J54" i="1"/>
  <c r="K54" i="1"/>
  <c r="L54" i="1"/>
  <c r="M54" i="1"/>
  <c r="N42" i="1"/>
  <c r="I37" i="1"/>
  <c r="J37" i="1"/>
  <c r="K37" i="1"/>
  <c r="L37" i="1"/>
  <c r="M37" i="1"/>
  <c r="L80" i="1"/>
  <c r="K72" i="1"/>
  <c r="K64" i="1"/>
  <c r="K47" i="1"/>
  <c r="L47" i="1"/>
  <c r="M47" i="1"/>
  <c r="J30" i="1"/>
  <c r="K30" i="1"/>
  <c r="L30" i="1"/>
  <c r="M30" i="1"/>
  <c r="N18" i="1"/>
  <c r="I13" i="1"/>
  <c r="J13" i="1"/>
  <c r="K13" i="1"/>
  <c r="L13" i="1"/>
  <c r="M13" i="1"/>
  <c r="J6" i="1"/>
  <c r="K6" i="1"/>
  <c r="L6" i="1"/>
  <c r="M6" i="1"/>
  <c r="M114" i="1"/>
  <c r="K113" i="1"/>
  <c r="L109" i="1"/>
  <c r="K104" i="1"/>
  <c r="N104" i="1" s="1"/>
  <c r="J72" i="1"/>
  <c r="J64" i="1"/>
  <c r="M62" i="1"/>
  <c r="I53" i="1"/>
  <c r="J53" i="1"/>
  <c r="K53" i="1"/>
  <c r="L53" i="1"/>
  <c r="M53" i="1"/>
  <c r="J39" i="1"/>
  <c r="K23" i="1"/>
  <c r="L23" i="1"/>
  <c r="M23" i="1"/>
  <c r="I57" i="1"/>
  <c r="J11" i="1"/>
  <c r="M56" i="1"/>
  <c r="M48" i="1"/>
  <c r="M40" i="1"/>
  <c r="M32" i="1"/>
  <c r="M24" i="1"/>
  <c r="M16" i="1"/>
  <c r="N16" i="1" s="1"/>
  <c r="M8" i="1"/>
  <c r="N8" i="1" s="1"/>
  <c r="M4" i="1"/>
  <c r="L4" i="1"/>
  <c r="K4" i="1"/>
  <c r="J4" i="1"/>
  <c r="N131" i="1" l="1"/>
  <c r="N114" i="1"/>
  <c r="N109" i="1"/>
  <c r="N251" i="1"/>
  <c r="N50" i="1"/>
  <c r="N396" i="1"/>
  <c r="N152" i="1"/>
  <c r="N249" i="1"/>
  <c r="N138" i="1"/>
  <c r="N96" i="1"/>
  <c r="N195" i="1"/>
  <c r="N276" i="1"/>
  <c r="N145" i="1"/>
  <c r="N330" i="1"/>
  <c r="N394" i="1"/>
  <c r="N442" i="1"/>
  <c r="N446" i="1"/>
  <c r="N428" i="1"/>
  <c r="N356" i="1"/>
  <c r="N408" i="1"/>
  <c r="N123" i="1"/>
  <c r="N283" i="1"/>
  <c r="N260" i="1"/>
  <c r="N269" i="1"/>
  <c r="N82" i="1"/>
  <c r="N175" i="1"/>
  <c r="N187" i="1"/>
  <c r="N99" i="1"/>
  <c r="N87" i="1"/>
  <c r="N127" i="1"/>
  <c r="N134" i="1"/>
  <c r="N153" i="1"/>
  <c r="N91" i="1"/>
  <c r="N388" i="1"/>
  <c r="N277" i="1"/>
  <c r="N440" i="1"/>
  <c r="N363" i="1"/>
  <c r="N355" i="1"/>
  <c r="N337" i="1"/>
  <c r="N383" i="1"/>
  <c r="N207" i="1"/>
  <c r="N68" i="1"/>
  <c r="N422" i="1"/>
  <c r="N426" i="1"/>
  <c r="N419" i="1"/>
  <c r="N451" i="1"/>
  <c r="N220" i="1"/>
  <c r="N159" i="1"/>
  <c r="N307" i="1"/>
  <c r="N387" i="1"/>
  <c r="N361" i="1"/>
  <c r="N52" i="1"/>
  <c r="N348" i="1"/>
  <c r="N375" i="1"/>
  <c r="N19" i="1"/>
  <c r="N24" i="1"/>
  <c r="N454" i="1"/>
  <c r="N253" i="1"/>
  <c r="N182" i="1"/>
  <c r="N412" i="1"/>
  <c r="N59" i="1"/>
  <c r="N424" i="1"/>
  <c r="N371" i="1"/>
  <c r="N275" i="1"/>
  <c r="N389" i="1"/>
  <c r="N450" i="1"/>
  <c r="N135" i="1"/>
  <c r="N291" i="1"/>
  <c r="N379" i="1"/>
  <c r="N259" i="1"/>
  <c r="N204" i="1"/>
  <c r="N405" i="1"/>
  <c r="N25" i="1"/>
  <c r="N284" i="1"/>
  <c r="N315" i="1"/>
  <c r="N34" i="1"/>
  <c r="N339" i="1"/>
  <c r="N48" i="1"/>
  <c r="N117" i="1"/>
  <c r="N273" i="1"/>
  <c r="N44" i="1"/>
  <c r="N401" i="1"/>
  <c r="N12" i="1"/>
  <c r="N51" i="1"/>
  <c r="N322" i="1"/>
  <c r="N346" i="1"/>
  <c r="N244" i="1"/>
  <c r="N36" i="1"/>
  <c r="N143" i="1"/>
  <c r="N100" i="1"/>
  <c r="N327" i="1"/>
  <c r="N122" i="1"/>
  <c r="N391" i="1"/>
  <c r="N49" i="1"/>
  <c r="N444" i="1"/>
  <c r="N205" i="1"/>
  <c r="N11" i="1"/>
  <c r="N293" i="1"/>
  <c r="N238" i="1"/>
  <c r="N167" i="1"/>
  <c r="N433" i="1"/>
  <c r="N245" i="1"/>
  <c r="N40" i="1"/>
  <c r="N434" i="1"/>
  <c r="N432" i="1"/>
  <c r="N416" i="1"/>
  <c r="N400" i="1"/>
  <c r="N197" i="1"/>
  <c r="N193" i="1"/>
  <c r="N75" i="1"/>
  <c r="N448" i="1"/>
  <c r="N350" i="1"/>
  <c r="N170" i="1"/>
  <c r="N139" i="1"/>
  <c r="N171" i="1"/>
  <c r="N203" i="1"/>
  <c r="N421" i="1"/>
  <c r="N321" i="1"/>
  <c r="N351" i="1"/>
  <c r="N417" i="1"/>
  <c r="N243" i="1"/>
  <c r="N84" i="1"/>
  <c r="N164" i="1"/>
  <c r="N453" i="1"/>
  <c r="N380" i="1"/>
  <c r="N128" i="1"/>
  <c r="N234" i="1"/>
  <c r="N439" i="1"/>
  <c r="N328" i="1"/>
  <c r="N344" i="1"/>
  <c r="N425" i="1"/>
  <c r="N430" i="1"/>
  <c r="N285" i="1"/>
  <c r="N370" i="1"/>
  <c r="N352" i="1"/>
  <c r="N406" i="1"/>
  <c r="N438" i="1"/>
  <c r="N252" i="1"/>
  <c r="N312" i="1"/>
  <c r="N336" i="1"/>
  <c r="N372" i="1"/>
  <c r="N360" i="1"/>
  <c r="N384" i="1"/>
  <c r="N10" i="1"/>
  <c r="N110" i="1"/>
  <c r="N160" i="1"/>
  <c r="N368" i="1"/>
  <c r="N162" i="1"/>
  <c r="N108" i="1"/>
  <c r="N338" i="1"/>
  <c r="N306" i="1"/>
  <c r="N120" i="1"/>
  <c r="N311" i="1"/>
  <c r="N158" i="1"/>
  <c r="N186" i="1"/>
  <c r="N69" i="1"/>
  <c r="N115" i="1"/>
  <c r="N240" i="1"/>
  <c r="N222" i="1"/>
  <c r="N155" i="1"/>
  <c r="N445" i="1"/>
  <c r="N410" i="1"/>
  <c r="N449" i="1"/>
  <c r="N60" i="1"/>
  <c r="N206" i="1"/>
  <c r="N415" i="1"/>
  <c r="N365" i="1"/>
  <c r="N270" i="1"/>
  <c r="N267" i="1"/>
  <c r="N92" i="1"/>
  <c r="N76" i="1"/>
  <c r="N398" i="1"/>
  <c r="N43" i="1"/>
  <c r="N136" i="1"/>
  <c r="N199" i="1"/>
  <c r="N176" i="1"/>
  <c r="N107" i="1"/>
  <c r="N141" i="1"/>
  <c r="N353" i="1"/>
  <c r="N385" i="1"/>
  <c r="N289" i="1"/>
  <c r="N140" i="1"/>
  <c r="N455" i="1"/>
  <c r="N241" i="1"/>
  <c r="N194" i="1"/>
  <c r="N237" i="1"/>
  <c r="N310" i="1"/>
  <c r="N340" i="1"/>
  <c r="N447" i="1"/>
  <c r="N281" i="1"/>
  <c r="N301" i="1"/>
  <c r="N211" i="1"/>
  <c r="N174" i="1"/>
  <c r="N399" i="1"/>
  <c r="N402" i="1"/>
  <c r="N418" i="1"/>
  <c r="N403" i="1"/>
  <c r="N435" i="1"/>
  <c r="N58" i="1"/>
  <c r="N32" i="1"/>
  <c r="N9" i="1"/>
  <c r="N66" i="1"/>
  <c r="N316" i="1"/>
  <c r="N452" i="1"/>
  <c r="N6" i="1"/>
  <c r="N21" i="1"/>
  <c r="N124" i="1"/>
  <c r="N54" i="1"/>
  <c r="N105" i="1"/>
  <c r="N147" i="1"/>
  <c r="N129" i="1"/>
  <c r="N144" i="1"/>
  <c r="N154" i="1"/>
  <c r="N209" i="1"/>
  <c r="N130" i="1"/>
  <c r="N185" i="1"/>
  <c r="N94" i="1"/>
  <c r="N201" i="1"/>
  <c r="N224" i="1"/>
  <c r="N294" i="1"/>
  <c r="N247" i="1"/>
  <c r="N250" i="1"/>
  <c r="N345" i="1"/>
  <c r="N364" i="1"/>
  <c r="N377" i="1"/>
  <c r="N407" i="1"/>
  <c r="N335" i="1"/>
  <c r="N287" i="1"/>
  <c r="N309" i="1"/>
  <c r="N223" i="1"/>
  <c r="N366" i="1"/>
  <c r="N225" i="1"/>
  <c r="N80" i="1"/>
  <c r="N148" i="1"/>
  <c r="N200" i="1"/>
  <c r="N262" i="1"/>
  <c r="N210" i="1"/>
  <c r="N196" i="1"/>
  <c r="N178" i="1"/>
  <c r="N349" i="1"/>
  <c r="N381" i="1"/>
  <c r="N386" i="1"/>
  <c r="N280" i="1"/>
  <c r="N373" i="1"/>
  <c r="N409" i="1"/>
  <c r="N441" i="1"/>
  <c r="N457" i="1"/>
  <c r="N268" i="1"/>
  <c r="N74" i="1"/>
  <c r="N116" i="1"/>
  <c r="N55" i="1"/>
  <c r="N57" i="1"/>
  <c r="N156" i="1"/>
  <c r="N142" i="1"/>
  <c r="N214" i="1"/>
  <c r="N329" i="1"/>
  <c r="N382" i="1"/>
  <c r="N423" i="1"/>
  <c r="N286" i="1"/>
  <c r="N305" i="1"/>
  <c r="N374" i="1"/>
  <c r="N33" i="1"/>
  <c r="N95" i="1"/>
  <c r="N17" i="1"/>
  <c r="N342" i="1"/>
  <c r="N239" i="1"/>
  <c r="N3" i="1"/>
  <c r="N216" i="1"/>
  <c r="N169" i="1"/>
  <c r="N189" i="1"/>
  <c r="N324" i="1"/>
  <c r="N333" i="1"/>
  <c r="N431" i="1"/>
  <c r="N378" i="1"/>
  <c r="N28" i="1"/>
  <c r="N357" i="1"/>
  <c r="N202" i="1"/>
  <c r="N22" i="1"/>
  <c r="N302" i="1"/>
  <c r="N15" i="1"/>
  <c r="N89" i="1"/>
  <c r="N126" i="1"/>
  <c r="N271" i="1"/>
  <c r="N341" i="1"/>
  <c r="N358" i="1"/>
  <c r="N274" i="1"/>
  <c r="N233" i="1"/>
  <c r="N314" i="1"/>
  <c r="N299" i="1"/>
  <c r="N420" i="1"/>
  <c r="N227" i="1"/>
  <c r="N56" i="1"/>
  <c r="N77" i="1"/>
  <c r="N31" i="1"/>
  <c r="N103" i="1"/>
  <c r="N106" i="1"/>
  <c r="N98" i="1"/>
  <c r="N111" i="1"/>
  <c r="N184" i="1"/>
  <c r="N157" i="1"/>
  <c r="N232" i="1"/>
  <c r="N263" i="1"/>
  <c r="N266" i="1"/>
  <c r="N258" i="1"/>
  <c r="N278" i="1"/>
  <c r="N359" i="1"/>
  <c r="N397" i="1"/>
  <c r="N429" i="1"/>
  <c r="N272" i="1"/>
  <c r="N297" i="1"/>
  <c r="N347" i="1"/>
  <c r="N404" i="1"/>
  <c r="N113" i="1"/>
  <c r="N30" i="1"/>
  <c r="N246" i="1"/>
  <c r="N137" i="1"/>
  <c r="N228" i="1"/>
  <c r="N4" i="1"/>
  <c r="N62" i="1"/>
  <c r="N37" i="1"/>
  <c r="N14" i="1"/>
  <c r="N79" i="1"/>
  <c r="N23" i="1"/>
  <c r="N64" i="1"/>
  <c r="N88" i="1"/>
  <c r="N63" i="1"/>
  <c r="N163" i="1"/>
  <c r="N213" i="1"/>
  <c r="N235" i="1"/>
  <c r="N198" i="1"/>
  <c r="N230" i="1"/>
  <c r="N254" i="1"/>
  <c r="N172" i="1"/>
  <c r="N181" i="1"/>
  <c r="N85" i="1"/>
  <c r="N146" i="1"/>
  <c r="N265" i="1"/>
  <c r="N300" i="1"/>
  <c r="N308" i="1"/>
  <c r="N248" i="1"/>
  <c r="N390" i="1"/>
  <c r="N318" i="1"/>
  <c r="N362" i="1"/>
  <c r="N296" i="1"/>
  <c r="N325" i="1"/>
  <c r="N313" i="1"/>
  <c r="N334" i="1"/>
  <c r="N282" i="1"/>
  <c r="N27" i="1"/>
  <c r="N86" i="1"/>
  <c r="N183" i="1"/>
  <c r="N39" i="1"/>
  <c r="N93" i="1"/>
  <c r="N125" i="1"/>
  <c r="N217" i="1"/>
  <c r="N133" i="1"/>
  <c r="N188" i="1"/>
  <c r="N112" i="1"/>
  <c r="N304" i="1"/>
  <c r="N264" i="1"/>
  <c r="N279" i="1"/>
  <c r="N326" i="1"/>
  <c r="N376" i="1"/>
  <c r="N437" i="1"/>
  <c r="N393" i="1"/>
  <c r="N436" i="1"/>
  <c r="N61" i="1"/>
  <c r="N97" i="1"/>
  <c r="N118" i="1"/>
  <c r="N190" i="1"/>
  <c r="N257" i="1"/>
  <c r="N317" i="1"/>
  <c r="N255" i="1"/>
  <c r="N288" i="1"/>
  <c r="N343" i="1"/>
  <c r="N236" i="1"/>
  <c r="N72" i="1"/>
  <c r="N81" i="1"/>
  <c r="N218" i="1"/>
  <c r="N71" i="1"/>
  <c r="N7" i="1"/>
  <c r="N5" i="1"/>
  <c r="N46" i="1"/>
  <c r="N221" i="1"/>
  <c r="N150" i="1"/>
  <c r="N192" i="1"/>
  <c r="N219" i="1"/>
  <c r="N319" i="1"/>
  <c r="N295" i="1"/>
  <c r="N290" i="1"/>
  <c r="N367" i="1"/>
  <c r="N320" i="1"/>
  <c r="N413" i="1"/>
  <c r="N332" i="1"/>
  <c r="N256" i="1"/>
  <c r="N369" i="1"/>
  <c r="N35" i="1"/>
  <c r="N292" i="1"/>
  <c r="N173" i="1"/>
  <c r="N13" i="1"/>
  <c r="N65" i="1"/>
  <c r="N38" i="1"/>
  <c r="N47" i="1"/>
  <c r="N73" i="1"/>
  <c r="N70" i="1"/>
  <c r="N29" i="1"/>
  <c r="N177" i="1"/>
  <c r="N78" i="1"/>
  <c r="N242" i="1"/>
  <c r="N354" i="1"/>
  <c r="N20" i="1"/>
  <c r="N191" i="1"/>
  <c r="N331" i="1"/>
  <c r="N83" i="1"/>
  <c r="N166" i="1"/>
  <c r="N102" i="1"/>
  <c r="N168" i="1"/>
  <c r="N180" i="1"/>
  <c r="N45" i="1"/>
  <c r="N132" i="1"/>
  <c r="N208" i="1"/>
  <c r="N303" i="1"/>
  <c r="N226" i="1"/>
  <c r="N53" i="1"/>
  <c r="N212" i="1"/>
</calcChain>
</file>

<file path=xl/sharedStrings.xml><?xml version="1.0" encoding="utf-8"?>
<sst xmlns="http://schemas.openxmlformats.org/spreadsheetml/2006/main" count="6466" uniqueCount="1862">
  <si>
    <t>ID</t>
  </si>
  <si>
    <t>Functional Description</t>
  </si>
  <si>
    <t>Technical Description</t>
  </si>
  <si>
    <t>Implemented as DROOLS</t>
  </si>
  <si>
    <t>Domain</t>
  </si>
  <si>
    <t>1</t>
  </si>
  <si>
    <t>B1000</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</si>
  <si>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</si>
  <si>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 xml:space="preserve">N/A
</t>
  </si>
  <si>
    <t>No</t>
  </si>
  <si>
    <t xml:space="preserve">NCTS P5
</t>
  </si>
  <si>
    <t>2</t>
  </si>
  <si>
    <t>B1003</t>
  </si>
  <si>
    <t>In case of 'Road Transport' if the road vehicle (and/or its road trailers) are different to those declared in the initial declaration message, then they will be reported as discrepancies and not as new transport means.</t>
  </si>
  <si>
    <t>N/A</t>
  </si>
  <si>
    <t>Yes</t>
  </si>
  <si>
    <t>3</t>
  </si>
  <si>
    <t>B1016</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</si>
  <si>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</si>
  <si>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4</t>
  </si>
  <si>
    <t>B1030</t>
  </si>
  <si>
    <t>IF &lt;Decisive Date&gt; is LESS than or EQUAL to &lt;TPendDate&gt;
THEN C0001 shall be disabled AND
 /*/Consignment/HouseConsignment/Consignee shall not be used</t>
  </si>
  <si>
    <t>5</t>
  </si>
  <si>
    <t>B1031</t>
  </si>
  <si>
    <t>IF &lt;Decisive Date&gt; is LESS than or EQUAL to &lt;TPendDate&gt;
THEN C0502 shall be disabled AND
/*/Consignment/HouseConsignment/referenceNumberUCR shall not be used</t>
  </si>
  <si>
    <t>6</t>
  </si>
  <si>
    <t>B1032</t>
  </si>
  <si>
    <t>IF &lt;Decisive Date&gt; is LESS than or EQUAL to &lt;TPendDate&gt;
THEN C0909 shall be disabled AND
 /*/Consignment/HouseConsignment/countryOfDispatch shall not be used</t>
  </si>
  <si>
    <t>7</t>
  </si>
  <si>
    <t>B1091</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</si>
  <si>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</si>
  <si>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8</t>
  </si>
  <si>
    <t>B1201</t>
  </si>
  <si>
    <t>IF &lt;Decisive Date&gt; is LESS than or EQUAL to &lt;TPendDate&gt; 
THEN
/CD018C/Consignment/DepartureTransportMeans/identificationNumber
format shall be set to an..27</t>
  </si>
  <si>
    <t>9</t>
  </si>
  <si>
    <t>B1202</t>
  </si>
  <si>
    <t>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/CD018C/Consignment/HouseConsignment/ConsignmentItem/TransportDocument/referenceNumber AND
/CD018C/Consignment/HouseConsignment/ConsignmentItem/AdditionalReference/referenceNumber
format shall be set to an..35</t>
  </si>
  <si>
    <t>10</t>
  </si>
  <si>
    <t>B1203</t>
  </si>
  <si>
    <t xml:space="preserve">IF &lt;Decisive Date&gt; is LESS than or EQUAL to &lt;TPendDate&gt; 
THEN
/CD018C/Consignment/HouseConsignment/ConsignmentItem/Packaging/shippingMarks
format shall be set to an..42
</t>
  </si>
  <si>
    <t>11</t>
  </si>
  <si>
    <t>B1206</t>
  </si>
  <si>
    <t xml:space="preserve">IF &lt;Decisive Date&gt; is LESS than or EQUAL to &lt;TPendDate&gt; 
THEN
/CD018C/Consignment/grossMass AND
/CD018C/Consignment/HouseConsignment/ConsignmentItem/Commodity/GoodsMeasure/grossMass AND
/CD018C/Consignment/HouseConsignment/ConsignmentItem/Commodity/GoodsMeasure/netMass 
format shall be set to n..11,3
</t>
  </si>
  <si>
    <t>12</t>
  </si>
  <si>
    <t>B1401</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</si>
  <si>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</si>
  <si>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13</t>
  </si>
  <si>
    <t>B1804</t>
  </si>
  <si>
    <t xml:space="preserve">IF &lt;Decisive Date&gt; is LESS than or EQUAL to &lt;TPendDate&gt;
THEN C0710 attached to /*/Consignment/LocationOfGoods
shall be disabled AND
/*/Consignment/LocationOfGoods = "O"
</t>
  </si>
  <si>
    <t>14</t>
  </si>
  <si>
    <t>B1805</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</si>
  <si>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</si>
  <si>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15</t>
  </si>
  <si>
    <t>B1806</t>
  </si>
  <si>
    <t>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</si>
  <si>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16</t>
  </si>
  <si>
    <t>B1811</t>
  </si>
  <si>
    <t>IF &lt;Decisive Date&gt; is LESS than or EQUAL to &lt;TPendDate&gt;
THEN R0076 attached to 
/*/Consignment/ActiveBorderTransportMeans/identificationNumber
will be disabled</t>
  </si>
  <si>
    <t>17</t>
  </si>
  <si>
    <t>B1813</t>
  </si>
  <si>
    <t xml:space="preserve">IF &lt;Decisive Date&gt; is LESS than or EQUAL to &lt;TPendDate&gt; 
THEN R0003 and R0006 shall be disabled. </t>
  </si>
  <si>
    <t>18</t>
  </si>
  <si>
    <t>B1814</t>
  </si>
  <si>
    <t>N/A.</t>
  </si>
  <si>
    <t xml:space="preserve">IF &lt;Decisive Date&gt; is LESS than or EQUAL to &lt;TPendDate&gt;
THEN R3061 attached to /*/Consignment/HouseConsignment/ConsignmentItem/AdditionalInformation/code
shall be disabled </t>
  </si>
  <si>
    <t>19</t>
  </si>
  <si>
    <t>B1815</t>
  </si>
  <si>
    <t>IF &lt;Decisive Date&gt; is LESS than or EQUAL to &lt;TPendDate&gt;
THEN R0473 attached to 
/*/Consignment/DepartureTransportMeans/identificationNumber
will be disabled</t>
  </si>
  <si>
    <t>20</t>
  </si>
  <si>
    <t>B1819</t>
  </si>
  <si>
    <t xml:space="preserve">IF &lt;Decisive Date&gt; is LESS than or EQUAL to &lt;TPendDate&gt;
THEN R0219 attached to
/*/Consignment/HouseConsignment/ConsignmentItem/Packaging/numberOfPackages
shall be disabled
</t>
  </si>
  <si>
    <t>21</t>
  </si>
  <si>
    <t>B1820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</si>
  <si>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</si>
  <si>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22</t>
  </si>
  <si>
    <t>B1821</t>
  </si>
  <si>
    <t xml:space="preserve">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t>
  </si>
  <si>
    <t>23</t>
  </si>
  <si>
    <t>B1822</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</si>
  <si>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</si>
  <si>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24</t>
  </si>
  <si>
    <t>B1823</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</si>
  <si>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</si>
  <si>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25</t>
  </si>
  <si>
    <t>B1831</t>
  </si>
  <si>
    <t>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t>
  </si>
  <si>
    <t>26</t>
  </si>
  <si>
    <t>B1832</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</si>
  <si>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</si>
  <si>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27</t>
  </si>
  <si>
    <t>B1833</t>
  </si>
  <si>
    <t>IF &lt;Decisive Date&gt; is LESS than or EQUAL to &lt;TPendDate&gt;
THEN C0511 attached to /*/correlationIdentifier shall be disabled
AND /*/correlationIdentifier = "O"</t>
  </si>
  <si>
    <t>28</t>
  </si>
  <si>
    <t>B1834</t>
  </si>
  <si>
    <t xml:space="preserve">IF &lt;Decisive Date&gt; is LESS than or EQUAL to &lt;TPendDate&gt;
THEN C0153 attached to
/*/Consignment/HouseConsignment/ConsignmentItem/Commodity/CommodityCode
shall be disabled and the D.G. will become optional
</t>
  </si>
  <si>
    <t>29</t>
  </si>
  <si>
    <t>B1835</t>
  </si>
  <si>
    <t xml:space="preserve">IF &lt;Decisive Date&gt; is LESS than or EQUAL to &lt;TPendDate&gt;
THEN 
    IF /*/Consignment/TransportCharges is PRESENT 
    THEN 
    /*/Consignment/HouseConsignment/ConsignmentItem/TransportCharges = "N"
    ELSE
    /*/Consignment/HouseConsignment/ConsignmentItem/TransportCharges = "O"
</t>
  </si>
  <si>
    <t>30</t>
  </si>
  <si>
    <t>B1836</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</si>
  <si>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EQUAL to ‘T2’
           OR 
          (/*/TransitOperation/declarationType is EQUAL to 'T' AND at least one instance of
           /*/Consignment/HouseConsignment/ConsignmentItem/declarationType is EQUAL to 'T2')
        THEN /*/CustomsOfficeOfTransitDeclared = "R"          
         ELSE /*/CustomsOfficeOfTransitDeclared = “O”</t>
  </si>
  <si>
    <t>31</t>
  </si>
  <si>
    <t>B1838</t>
  </si>
  <si>
    <t>IF &lt;Decisive Date&gt; is LESS than or EQUAL to &lt;TPendDate&gt;
THEN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</si>
  <si>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32</t>
  </si>
  <si>
    <t>B1843</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</si>
  <si>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</si>
  <si>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33</t>
  </si>
  <si>
    <t>B1847</t>
  </si>
  <si>
    <t>IF &lt;Decisive Date&gt; is LESS than or EQUAL to &lt;TPendDate&gt; 
THEN the value of /*/Guarantee/GuaranteeReference/CustomsOfficeOfGuarantee/referenceNumber will be EQUAL for all instances of /*/GuaranteeReferences</t>
  </si>
  <si>
    <t>34</t>
  </si>
  <si>
    <t>B1848</t>
  </si>
  <si>
    <t>IF &lt;Decisive Date&gt; is LESS than or EQUAL to &lt;TPendDate&gt;
THEN C0586 attached to /*/Consignment/CountryOfRoutingOfConsignment shall be disabled AND
IF /*/Transit Operation/security is in SET {1, 2, 3}
THEN /*/Consignment/CountryOfRoutingOfConsignment = "R"
ELSE /*/Consignment/CountryOfRoutingOfConsignment = "N"</t>
  </si>
  <si>
    <t>35</t>
  </si>
  <si>
    <t>B1849</t>
  </si>
  <si>
    <t>IF &lt;Decisive Date&gt; is LESS than or EQUAL to &lt;TPendDate&gt;
THEN
IF /*/TransitOperation/security is in SET {1, 2, 3}
THEN /*/Consignment/PlaceOfLoading = ''R''
ELSE /*/Consignment/PlaceOfLoading = ''O''</t>
  </si>
  <si>
    <t>36</t>
  </si>
  <si>
    <t>B1850</t>
  </si>
  <si>
    <t>IF &lt;Decisive Date&gt; is LESS than or EQUAL to &lt;TPendDate&gt;
THEN
IF first digit of /*/Consignment/modeOfTransportAtTheBorder is in SET {2}
THEN /*/Consignment/ActiveBorderTransportMeans/nationality="O"
ELSE /*/Consignment/ActiveBorderTransportMeans/nationality="R"</t>
  </si>
  <si>
    <t>37</t>
  </si>
  <si>
    <t>B1852</t>
  </si>
  <si>
    <t>IF &lt;Decisive Date&gt; is LESS than or EQUAL to &lt;TPendDate&gt;
THEN C0815 attached to
/CD200C/Consignment
/CD203C/Consignment
shall be disabled AND
/CD200C/Consignment AND
/CD203C/Consignment
 will become optional.</t>
  </si>
  <si>
    <t>38</t>
  </si>
  <si>
    <t>B1854</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</si>
  <si>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</si>
  <si>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39</t>
  </si>
  <si>
    <t>B1858</t>
  </si>
  <si>
    <t xml:space="preserve">IF &lt;Decisive Date&gt; is LESS than or EQUAL to &lt;TPendDate&gt;
THEN C0191 will be disabled
AND
IF /*/TransitOperation/security is EQUAL to ‘0’
THEN /*/Consignment/PlaceOfUnloading = “N”
ELSE
IF /*/TransitOperation/specificCircumstanceIndicator is EQUAL to ‘XXX’
THEN /*/Consignment/PlaceOfUnloading = “O”
ELSE /*/Consignment/PlaceOfUnloading = "R"
</t>
  </si>
  <si>
    <t>40</t>
  </si>
  <si>
    <t>B1860</t>
  </si>
  <si>
    <t xml:space="preserve">IF &lt;Decisive Date&gt; is LESS than or EQUAL to &lt;TPendDate&gt;
THEN R0221 attached to /*/Consignment/HouseConsignment/ConsignmentItem/Commodity/GoodsMeasure/grossMass shall be disabled </t>
  </si>
  <si>
    <t>41</t>
  </si>
  <si>
    <t>B1862</t>
  </si>
  <si>
    <t>IF &lt;Decisive Date&gt; is LESS than or EQUAL to &lt;TPendDate&gt;
THEN R0223 attached to /*/Consignment/HouseConsignment/ConsignmentItem/Commodity/GoodsMeasure/netMass will be disabled.</t>
  </si>
  <si>
    <t>42</t>
  </si>
  <si>
    <t>B1874</t>
  </si>
  <si>
    <t xml:space="preserve">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
</t>
  </si>
  <si>
    <t>43</t>
  </si>
  <si>
    <t>B1875</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</si>
  <si>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</si>
  <si>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44</t>
  </si>
  <si>
    <t>B1876</t>
  </si>
  <si>
    <t>IF &lt;Decisive Date&gt; is LESS than or EQUAL to &lt;TPendDate&gt;
THEN
/CD142C/Enquiry/limitForTheEnquiryResponseDate must be equal to /CD142C/PreparationDateAndTime +28 days</t>
  </si>
  <si>
    <t>45</t>
  </si>
  <si>
    <t>B1877</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</si>
  <si>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</si>
  <si>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46</t>
  </si>
  <si>
    <t>B1888</t>
  </si>
  <si>
    <t xml:space="preserve">IF &lt;Decisive Date&gt; is LESS than or EQUAL to &lt;TPendDate&gt;
THEN the sum of iterations of /CD018C/Consignment/DepartureTransportMeans AND (/CD001C/Consignment/DepartureTransportMeans OR /CD003C/Consignment/DepartureTransportMeans) can be up to '3x'
</t>
  </si>
  <si>
    <t>47</t>
  </si>
  <si>
    <t>B1889</t>
  </si>
  <si>
    <t xml:space="preserve">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
</t>
  </si>
  <si>
    <t>48</t>
  </si>
  <si>
    <t>B1890</t>
  </si>
  <si>
    <t>IF &lt;Decisive Date&gt; is LESS than or EQUAL to &lt;TPendDate&gt;
THEN R0855 will be disabled
AND
IF /*/Consignment/inlandModeOfTransport is EQUAL to ‘3’
THEN the multiplicity of /*/Consignment/DepartureTransportMeans can be up to '3x'
ELSE the multiplicity of /*/Consignment/DepartureTransportMeans is '1x'</t>
  </si>
  <si>
    <t>49</t>
  </si>
  <si>
    <t>B1891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</si>
  <si>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</si>
  <si>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50</t>
  </si>
  <si>
    <t>B1892</t>
  </si>
  <si>
    <t>IF &lt;Decisive Date&gt; is LESS than or EQUAL to &lt;TPendDate&gt; 
THEN
IF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</si>
  <si>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51</t>
  </si>
  <si>
    <t>B1893</t>
  </si>
  <si>
    <t xml:space="preserve">IF &lt;Decisive Date&gt; is LESS than or EQUAL to &lt;TPendDate&gt;
THEN C0403 will be disabled
AND 
IF /*/TransitOperation/security is EQUAL to ‘0’
THEN /*/Consignment/PlaceOfLoading = “N”
ELSE /*/Consignment/PlaceOfLoading = “R”
</t>
  </si>
  <si>
    <t>52</t>
  </si>
  <si>
    <t>B1894</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</si>
  <si>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</si>
  <si>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53</t>
  </si>
  <si>
    <t>B1895</t>
  </si>
  <si>
    <t xml:space="preserve">IF &lt;Decisive Date&gt; is LESS than or EQUAL to &lt;TPendDate&gt;
THEN C0502 shall be disabled AND 
       IF /*/Consignment/referenceNumberUCR is PRESENT
        THEN
             /*/Consignment/HouseConsignment/ConsignmentItem/referenceNumberUCR = "N" 
       ELSE 
            /*/Consignment/HouseConsignment/ConsignmentItem/referenceNumberUCR = "O" 
</t>
  </si>
  <si>
    <t>54</t>
  </si>
  <si>
    <t>B1896</t>
  </si>
  <si>
    <t xml:space="preserve">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</si>
  <si>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55</t>
  </si>
  <si>
    <t>B1897</t>
  </si>
  <si>
    <t>IF &lt;Decisive Date&gt; is LESS than or EQUAL to &lt;TPendDate&gt;
THEN 
IF /*/Consignment/inlandModeOfTransport is EQUAL to ‘2’ 
THEN /*/Consignment/DepartureTransportMeans/nationality = "N"
ELSE
IF /*/Consignment/containerIndicator is EQUAL to ‘1’ 
THEN /*/Consignment/DepartureTransportMeans/nationality = “O”
ELSE /*/Consignment/DepartureTransportMeans/nationality = “R”</t>
  </si>
  <si>
    <t>56</t>
  </si>
  <si>
    <t>B1898</t>
  </si>
  <si>
    <t xml:space="preserve">IF &lt;Decisive Date&gt; is LESS than or EQUAL to &lt;TPendDate&gt; 
THEN
IF /*/Guarantee/GuaranteeReference/amountToBeCovered is PRESENT 
THEN /*/Guarantee/GuaranteeReference/currency = "R"
ELSE /*/Guarantee/GuaranteeReference/currency = "N’’
</t>
  </si>
  <si>
    <t>57</t>
  </si>
  <si>
    <t>B1899</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</si>
  <si>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</si>
  <si>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58</t>
  </si>
  <si>
    <t>B1902</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</si>
  <si>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</si>
  <si>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59</t>
  </si>
  <si>
    <t>B1903</t>
  </si>
  <si>
    <t xml:space="preserve">IF &lt;Decisive Date&gt; is LESS than or EQUAL to &lt;TPendDate&gt;
THEN R0004 will be disabled
</t>
  </si>
  <si>
    <t>60</t>
  </si>
  <si>
    <t>B1904</t>
  </si>
  <si>
    <t xml:space="preserve">IF &lt;Decisive Date&gt; is LESS than or EQUAL to &lt;TPendDate&gt;
THEN R0005 will be disabled
</t>
  </si>
  <si>
    <t>61</t>
  </si>
  <si>
    <t>B1908</t>
  </si>
  <si>
    <t>IF &lt;Decisive Date&gt; is LESS than or EQUAL to &lt;TPendDate&gt;
THEN R0994 shall be disabled.</t>
  </si>
  <si>
    <t>62</t>
  </si>
  <si>
    <t>B1911</t>
  </si>
  <si>
    <t>IF &lt;Decisive Date&gt; is LESS than or EQUAL to &lt;TPendDate&gt;
THEN R0107 shall be disabled.</t>
  </si>
  <si>
    <t>63</t>
  </si>
  <si>
    <t>B1912</t>
  </si>
  <si>
    <t>IF &lt;Decisive Date&gt; is LESS than or EQUAL to &lt;TPendDate&gt;
THEN R0983 shall be disabled.</t>
  </si>
  <si>
    <t>64</t>
  </si>
  <si>
    <t>B1913</t>
  </si>
  <si>
    <t>IF &lt;Decisive Date&gt; is LESS than or EQUAL to &lt;TPendDate&gt;
THEN R0990 shall be disabled.</t>
  </si>
  <si>
    <t>65</t>
  </si>
  <si>
    <t>B1919</t>
  </si>
  <si>
    <t xml:space="preserve">IF &lt;Decisive Date&gt; is LESS than or EQUAL to &lt;TPendDate&gt;
THEN R0220 attached to
/*/Consignment/HouseConsignment/ConsignmentItem/Packaging/typeOfPackages
shall be disabled
</t>
  </si>
  <si>
    <t>66</t>
  </si>
  <si>
    <t>B1920</t>
  </si>
  <si>
    <t>IF &lt;Decisive Date&gt; is LESS than or EQUAL to &lt;TPendDate&gt; THEN /CD018C/Consignment/DepartureTransportMeans/sequenceNumber shall be in SET {1, 2, 3}</t>
  </si>
  <si>
    <t>67</t>
  </si>
  <si>
    <t>B1922</t>
  </si>
  <si>
    <t xml:space="preserve">IF &lt;Decisive Date&gt; is LESS than or EQUAL to &lt;TPendDate&gt;
THEN R0601 will be disabled AND
IF /*/Consignment/HouseConsingment/ConsignmentItem/AdditionalReference/type is in SET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SET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
</t>
  </si>
  <si>
    <t>68</t>
  </si>
  <si>
    <t>B1964</t>
  </si>
  <si>
    <t xml:space="preserve">IF &lt;Decisive Date&gt; is LESS than or EQUAL to &lt;TPendDate&gt;
THEN R0364 attached to
/*/Consignment/HouseConsignment/ConsignmentItem/Packaging/numberOfPackages
shall be disabled
</t>
  </si>
  <si>
    <t>69</t>
  </si>
  <si>
    <t>B1965</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</si>
  <si>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</si>
  <si>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70</t>
  </si>
  <si>
    <t>B1966</t>
  </si>
  <si>
    <t>IF &lt;Decisive Date&gt; is LESS than or EQUAL to &lt;TPendDate&gt; 
THEN C0587 will be disabled
IF /*/TransitOperation/security is in SET {2,3}
THEN
          IF the first two characters of at least one iteration of the
/*/CustomsOfficeOfTransitDeclared/referenceNumber is NOT in SET CL147
          THEN /*/CustomsOfficeOfExitForTransitDeclared = "O"
           ELSE /*/CustomsOfficeOfExitForTransitDeclared = "N"</t>
  </si>
  <si>
    <t>71</t>
  </si>
  <si>
    <t>B2101</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</si>
  <si>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</si>
  <si>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72</t>
  </si>
  <si>
    <t>B2200</t>
  </si>
  <si>
    <t>IF &lt;Decisive Date&gt; is GREATER than &lt;TPendDate&gt;
THEN 
/*/Consignment/ActiveBorderTransportMeans/conveyanceReferenceNumber
format shall be set to an..17</t>
  </si>
  <si>
    <t>73</t>
  </si>
  <si>
    <t>B2301</t>
  </si>
  <si>
    <t>IF &lt;Decisive Date&gt; is GREATER than &lt;TPendDate&gt; 
THEN C0012 attached to /*/Enquiry/returnCopyReturnedDate shall be disabled</t>
  </si>
  <si>
    <t>74</t>
  </si>
  <si>
    <t>B2400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</si>
  <si>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IF &lt;Decisive Date&gt; is GREATER than &lt;TPendDate&gt;
THEN /*/GuaranteeReference/Guarantor/contactDetailsInCountryOfCompetentAuthority = "N”.</t>
  </si>
  <si>
    <t>75</t>
  </si>
  <si>
    <t>C0001</t>
  </si>
  <si>
    <t xml:space="preserve">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</si>
  <si>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 xml:space="preserve">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
</t>
  </si>
  <si>
    <t>76</t>
  </si>
  <si>
    <t>C0002</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</si>
  <si>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</si>
  <si>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</si>
  <si>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77</t>
  </si>
  <si>
    <t>C0004</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</si>
  <si>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</si>
  <si>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</si>
  <si>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78</t>
  </si>
  <si>
    <t>C0009</t>
  </si>
  <si>
    <t>IF &lt;CC141C-CONSIGNMENT&gt; is PRESENT
THEN &lt;CD142C-CONSIGNMENT&gt; = "R"
ELSE &lt;CD142C-CONSIGNMENT&gt; = "N"</t>
  </si>
  <si>
    <t>IF /CC141C/Consignment is PRESENT
THEN /CD142C/Consignment = "R"
ELSE /CD142C/Consignment = "N"</t>
  </si>
  <si>
    <t>79</t>
  </si>
  <si>
    <t>C0012</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</si>
  <si>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</si>
  <si>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</si>
  <si>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80</t>
  </si>
  <si>
    <t>C0013</t>
  </si>
  <si>
    <t>IF &lt;ENQUIRY.Response Code&gt; is in SET {2, 4}
THEN &lt;CD143C-ENQUIRY.Text&gt; = "R"
ELSE &lt;CD143C-ENQUIRY.Text&gt; = "N"</t>
  </si>
  <si>
    <t>IF /*/Enquiry/responseCode is in SET {2, 4}
THEN /CD143C/Enquiry/text = "R"
ELSE /CD143C/Enquiry/text = "N"</t>
  </si>
  <si>
    <t>81</t>
  </si>
  <si>
    <t>C0014</t>
  </si>
  <si>
    <t>IF the last two characters of &lt;Message sender&gt; are EQUAL to the 3rd and 4rth character of
&lt;GUARANTEE REFERENCE.GRN&gt; AND
IF &lt;CD205C-GUARANTEE.Guarantee type&gt; is in SET {1, 2, 4, 9}
THEN &lt;GUARANTEE REFERENCE-GUARANTOR&gt; = "R"
ELSE &lt;GUARANTEE REFERENCE -GUARANTOR&gt; = "O"</t>
  </si>
  <si>
    <t xml:space="preserve">IF the last two characters of /*/messageSender are EQUAL to the 3rd and 4rth character of /*/GuaranteeReference/GRN AND
IF /CD205C/Guarantee/guaranteeType is in SET {1, 2, 4, 9}
THEN /*/GuaranteeReference/Guarantor = "R"
ELSE /*/GuaranteeReference/Guarantor = "O"
</t>
  </si>
  <si>
    <t>82</t>
  </si>
  <si>
    <t>C0015</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</si>
  <si>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</si>
  <si>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</si>
  <si>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83</t>
  </si>
  <si>
    <t>C0025</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</si>
  <si>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</si>
  <si>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</si>
  <si>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84</t>
  </si>
  <si>
    <t>C0027</t>
  </si>
  <si>
    <t xml:space="preserve">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
</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</si>
  <si>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</si>
  <si>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85</t>
  </si>
  <si>
    <t>C0029</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</si>
  <si>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</si>
  <si>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</si>
  <si>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86</t>
  </si>
  <si>
    <t>C0030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</si>
  <si>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</si>
  <si>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</si>
  <si>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87</t>
  </si>
  <si>
    <t>C0035</t>
  </si>
  <si>
    <t>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
ELSE &lt;CONSIGNMENT-HOUSE CONSIGNMENT-CONSIGNMENT ITEM-PREVIOUS DOCUMENT&gt; = ‘O’ for this Consignment Item</t>
  </si>
  <si>
    <t>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
ELSE /*/Consignment/HouseConsignment/ConsignmentItem/PreviousDocument = ‘O’ 
for this Consignment Item</t>
  </si>
  <si>
    <t>88</t>
  </si>
  <si>
    <t>C0040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</si>
  <si>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</si>
  <si>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</si>
  <si>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89</t>
  </si>
  <si>
    <t>C0045</t>
  </si>
  <si>
    <t xml:space="preserve">IF &lt;TRANSIT OPERATION.Declaration type&gt; is EQUAL to ‘T’ 
THEN &lt;CONSIGNMENT-HOUSE CONSIGNMENT-CONSIGNMENT ITEM.Declaration type&gt; = "R"
ELSE &lt;CONSIGNMENT-HOUSE CONSIGNMENT-CONSIGNMENT ITEM.Declaration type&gt; = "N"
</t>
  </si>
  <si>
    <t>IF /*/TransitOperation/declarationType is EQUAL to 'T'
THEN /*/Consignment/HouseConsignment/ConsignmentItem/declarationType = "R"
ELSE /*/Consignment/HouseConsignment/ConsignmentItem/declarationType = "N"</t>
  </si>
  <si>
    <t>90</t>
  </si>
  <si>
    <t>C0055</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</si>
  <si>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</si>
  <si>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</si>
  <si>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91</t>
  </si>
  <si>
    <t>C0060</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</si>
  <si>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</si>
  <si>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</si>
  <si>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92</t>
  </si>
  <si>
    <t>C0085</t>
  </si>
  <si>
    <t>IF &lt;GUARANTEE.Guarantee type&gt; is in SET CL076 (GuaranteeTypeWithReference)
THEN &lt;GUARANTEE.GUARANTEE REFERENCE&gt; = "R"
ELSE &lt;GUARANTEE.GUARANTEE REFERENCE&gt; = "N"</t>
  </si>
  <si>
    <t>IF /*/Guarantee/guaranteeType is in SET CL076
THEN /*/Guarantee/GuaranteeReference = "R"
ELSE /*/Guarantee/GuaranteeReference = "N"</t>
  </si>
  <si>
    <t>93</t>
  </si>
  <si>
    <t>C0086</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</si>
  <si>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</si>
  <si>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</si>
  <si>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94</t>
  </si>
  <si>
    <t>C0101</t>
  </si>
  <si>
    <t>IF &lt;TRANSIT OPERATION.Reduced dataset indicator&gt; is EQUAL to '1'
THEN &lt;AUTHORISATION&gt; = "R"
ELSE &lt;AUTHORISATION&gt; = "O"</t>
  </si>
  <si>
    <t>IF /*/TransitOperation/reducedDatasetIndicator is EQUAL to '1'
THEN /*/Authorisation = "R"
ELSE /*/Authorisation = "O"</t>
  </si>
  <si>
    <t>95</t>
  </si>
  <si>
    <t>C0102</t>
  </si>
  <si>
    <t>IF &lt;TRANSIT OPERATION.Simplified procedure&gt; is EQUAL to '1'
THEN &lt;CC007C-AUTHORISATION&gt; = "R"
ELSE &lt;CC007C-AUTHORISATION&gt; = "N"</t>
  </si>
  <si>
    <t>IF /*/TransitOperation/simplifiedProcedure is EQUAL to '1'
THEN /CC007C/Authorisation = "R"
ELSE /CC007C/Authorisation = "N"</t>
  </si>
  <si>
    <t>96</t>
  </si>
  <si>
    <t>C0128</t>
  </si>
  <si>
    <t>IF the first three characters of &lt;Message recipient&gt; is EQUAL to ‘NTA’
THEN &lt;INVALIDATION.Decision&gt; = "N"
ELSE &lt;INVALIDATION.Decision&gt; = "R"</t>
  </si>
  <si>
    <t>IF the first three characters of /*/messageRecipient is EQUAL to ‘NTA’
THEN /*/Invalidation/decision = "N"
ELSE /*/Invalidation/decision = "R"</t>
  </si>
  <si>
    <t>97</t>
  </si>
  <si>
    <t>C0129</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</si>
  <si>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</si>
  <si>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</si>
  <si>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98</t>
  </si>
  <si>
    <t>C0130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</si>
  <si>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</si>
  <si>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</si>
  <si>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99</t>
  </si>
  <si>
    <t>C0137</t>
  </si>
  <si>
    <t>IF the first three characters of &lt;Message recipient&gt; is EQUAL to ‘NTA’
THEN &lt;INVALIDATION.Justification&gt; = "R"
ELSE &lt;INVALIDATION.Justification&gt; = "O"</t>
  </si>
  <si>
    <t>IF the first three characters of /*/messageRecipient is EQUAL to ‘NTA’
THEN /*/Invalidation/justification = "R"
ELSE /*/Invalidation/justification = "O"</t>
  </si>
  <si>
    <t>100</t>
  </si>
  <si>
    <t>C0153</t>
  </si>
  <si>
    <t>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</si>
  <si>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 xml:space="preserve">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
</t>
  </si>
  <si>
    <t>101</t>
  </si>
  <si>
    <t>C0170</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</si>
  <si>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</si>
  <si>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</si>
  <si>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102</t>
  </si>
  <si>
    <t>C0186</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</si>
  <si>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</si>
  <si>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/*/Consignment/TransportCharges = "N" 
AND /*/Consignment/HouseConsignment/TransportCharges = "N"
ELSE /*/Consignment/TransportCharges = "O" 
AND /*/Consignment/HouseConsignment/TransportCharges = "O"
</t>
  </si>
  <si>
    <t>103</t>
  </si>
  <si>
    <t>C0190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</si>
  <si>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</si>
  <si>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</si>
  <si>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104</t>
  </si>
  <si>
    <t>C0191</t>
  </si>
  <si>
    <t xml:space="preserve">IF &lt;TRANSIT OPERATION.Security&gt; is in SET {1, 3}
THEN
&lt;CONSIGNMENT-PLACE OF UNLOADING&gt; = "R"
ELSE
IF &lt;TRANSIT OPERATION.Security&gt; is EQUAL to ‘0’
THEN
&lt;CONSIGNMENT-PLACE OF UNLOADING&gt; = "N"
ELSE
&lt;CONSIGNMENT-PLACE OF UNLOADING&gt; = "O"
</t>
  </si>
  <si>
    <t xml:space="preserve">IF /*/TransitOperation/security is in SET {1, 3}
THEN
/*/Consignment/PlaceOfUnloading = "R"
ELSE
IF /*/TransitOperation/security is EQUAL to ‘0’
THEN
/*/Consignment/PlaceOfUnloading = "N"
ELSE
/*/Consignment/PlaceOfUnloading = "O"
</t>
  </si>
  <si>
    <t>105</t>
  </si>
  <si>
    <t>C0215</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</si>
  <si>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</si>
  <si>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</si>
  <si>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106</t>
  </si>
  <si>
    <t>C0220</t>
  </si>
  <si>
    <t xml:space="preserve">IF &lt;CC141C-ENQUIRY.TC11 delivery date&gt; is PRESENT
THEN &lt;CC141C-ENQUIRY.Text&gt; = "R"
ELSE &lt;CC141C-ENQUIRY.Text&gt; = "O"
</t>
  </si>
  <si>
    <t>IF /CC141C/Enquiry/TC11DeliveryDate is PRESENT
THEN /CC141C/Enquiry/text = "R"
ELSE /CC141C/Enquiry/text = "O"</t>
  </si>
  <si>
    <t>107</t>
  </si>
  <si>
    <t>C0231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</si>
  <si>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</si>
  <si>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</si>
  <si>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108</t>
  </si>
  <si>
    <t>C0232</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</si>
  <si>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</si>
  <si>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</si>
  <si>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109</t>
  </si>
  <si>
    <t>C0233</t>
  </si>
  <si>
    <t>IF at least one occurrence of &lt;GUARANTEE.Guarantee type&gt; is EQUAL to ‘2’
THEN &lt;CUSTOMS OFFICE OF DESTINATION (DECLARED)&gt; = "R"
ELSE &lt;CUSTOMS OFFICE OF DESTINATION (DECLARED)&gt; = "N"</t>
  </si>
  <si>
    <t xml:space="preserve">IF at least one occurrence of /*/Guarantee/guaranteeType is EQUAL to ‘2’
THEN /*/CustomsOfficeOfDestinationDeclared = "R"
ELSE /*/CustomsOfficeOfDestinationDeclared = "N"
</t>
  </si>
  <si>
    <t>110</t>
  </si>
  <si>
    <t>C0234</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</si>
  <si>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</si>
  <si>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</si>
  <si>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111</t>
  </si>
  <si>
    <t>C0240</t>
  </si>
  <si>
    <t xml:space="preserve">IF &lt;CONSIGNMENT-INCIDENT.Code&gt; is in SET {2, 4} 
THEN &lt;CONSIGNMENT-INCIDENT-TRANSPORT EQUIPMENT&gt; = "R" AND 
&lt;CONSIGNMENT-INCIDENT-TRANSHIPMENT&gt; = "N" 
ELSE IF &lt;CONSIGNMENT-INCIDENT.Code&gt; is in SET {3, 6} 
THEN &lt;CONSIGNMENT-INCIDENT-TRANSPORT EQUIPMENT&gt; = "O" AND 
&lt;CONSIGNMENT-INCIDENT-TRANSHIPMENT&gt; = "R" 
ELSE 
&lt;CONSIGNMENT-INCIDENT-TRANSPORT EQUIPMENT&gt; = "N" AND 
&lt;CONSIGNMENT-INCIDENT-TRANSHIPMENT&gt; = "N" </t>
  </si>
  <si>
    <t xml:space="preserve">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 AND 
/*/ Consignment/Incident/Transhipment = "N" </t>
  </si>
  <si>
    <t>112</t>
  </si>
  <si>
    <t>C0250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</si>
  <si>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</si>
  <si>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</si>
  <si>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113</t>
  </si>
  <si>
    <t>C0251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</si>
  <si>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</si>
  <si>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</si>
  <si>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114</t>
  </si>
  <si>
    <t>C0255</t>
  </si>
  <si>
    <t xml:space="preserve">IF &lt;CD204C-TRANSIT OPERATION.Usage cancellation date&gt; is PRESENT 
THEN &lt;CD204C-TRANSIT OPERATION.Release date&gt; = "N"
ELSE &lt;CD204C-TRANSIT OPERATION.Release date&gt; = "R"
</t>
  </si>
  <si>
    <t xml:space="preserve">IF /CD204C/TransitOperation/usageCancellationDate is PRESENT 
THEN /CD204C/TransitOperation/releaseDate = "N"
ELSE /CD204C/TransitOperation/releaseDate = "R"
</t>
  </si>
  <si>
    <t>115</t>
  </si>
  <si>
    <t>C0260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</si>
  <si>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</si>
  <si>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</si>
  <si>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116</t>
  </si>
  <si>
    <t>C0270</t>
  </si>
  <si>
    <t xml:space="preserve">IF &lt;CC037C-GUARANTEE REFERENCE-GUARANTEE QUERY.Query identifier&gt; is EQUAL to ‘4’
THEN &lt;CC037C-GUARANTEE REFERENCE.Owner&gt; = "R"
ELSE &lt;CC037C-GUARANTEE REFERENCE.Owner&gt; = "N"
</t>
  </si>
  <si>
    <t>IF /CC037C/GuaranteeReference/GuaranteeQuery/queryIdentifier is EQUAL to ‘4’
THEN /CC037C/GuaranteeReference/Owner = "R"
ELSE /CC037C/GuaranteeReference/Owner = "N"</t>
  </si>
  <si>
    <t>117</t>
  </si>
  <si>
    <t>C0280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</si>
  <si>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</si>
  <si>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</si>
  <si>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118</t>
  </si>
  <si>
    <t>C0285</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</si>
  <si>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</si>
  <si>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</si>
  <si>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119</t>
  </si>
  <si>
    <t>C0286</t>
  </si>
  <si>
    <t xml:space="preserve">IF &lt;CC037C-GUARANTEE REFERENCE.Guarantee monitoring code&gt; is EQUAL to ‘3’ 
THEN &lt;CC037C-GUARANTEE REFERENCE-EXPOSURE.Balance&gt; = "R"
ELSE &lt;CC037C-GUARANTEE REFERENCE-EXPOSURE.Balance&gt; = "N"
</t>
  </si>
  <si>
    <t>IF /CC037C/GuaranteeReference/guaranteeMonitoringCode is EQUAL to ‘3’
THEN /CC037C/GuaranteeReference/Exposure/balance = "R"
ELSE /CC037C/GuaranteeReference/Exposure/balance = "N"</t>
  </si>
  <si>
    <t>120</t>
  </si>
  <si>
    <t>C0298</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</si>
  <si>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</si>
  <si>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</si>
  <si>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121</t>
  </si>
  <si>
    <t>C0315</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</si>
  <si>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</si>
  <si>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</si>
  <si>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122</t>
  </si>
  <si>
    <t>C0320</t>
  </si>
  <si>
    <t xml:space="preserve">IF &lt;CD144C-RESPONSE INFORMATION.Information Code&gt; is in SET {10, 40, 50}
THEN &lt;CD144C-RESPONSE INFORMATION.Text&gt; = "R"
ELSE &lt;CD144C-RESPONSE INFORMATION.Text&gt; = "N"
</t>
  </si>
  <si>
    <t>IF /CD144C/ResponseInformation/informationCode&gt; is in SET {10, 40, 50}
THEN /CD144C/ResponseInformation/text = "R"
ELSE /CD144C/ResponseInformation/text = "N"</t>
  </si>
  <si>
    <t>123</t>
  </si>
  <si>
    <t>C0330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</si>
  <si>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</si>
  <si>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</si>
  <si>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124</t>
  </si>
  <si>
    <t>C0333</t>
  </si>
  <si>
    <t xml:space="preserve">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</si>
  <si>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</si>
  <si>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125</t>
  </si>
  <si>
    <t>C0337</t>
  </si>
  <si>
    <t xml:space="preserve">IF &lt;CONSIGNMENT-TRANSPORT CHARGES&gt; is PRESENT
THEN
&lt;CONSIGNMENT-HOUSE CONSIGNMENT-TRANSPORT CHARGES&gt; = "N"
ELSE &lt;CONSIGNMENT-HOUSE CONSIGNMENT-TRANSPORT CHARGES&gt;
= "O"
</t>
  </si>
  <si>
    <t>IF /*/Consignment/TransportCharges is PRESENT
THEN
/*/Consignment/HouseConsignment/TransportCharges = "N"
ELSE /*/Consignment/HouseConsignment/TransportCharges = "O"</t>
  </si>
  <si>
    <t>126</t>
  </si>
  <si>
    <t>C0339</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</si>
  <si>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</si>
  <si>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t>
  </si>
  <si>
    <t>127</t>
  </si>
  <si>
    <t>C0343</t>
  </si>
  <si>
    <t xml:space="preserve">IF &lt;CONSIGNMENT.Country of destination&gt; is PRESENT
THEN &lt;CONSIGNMENT-HOUSE CONSIGNMENT.Country of destination&gt; = "N" AND
        &lt;CONSIGNMENT-HOUSE CONSIGNMENT-CONSIGNMENT ITEM.Country of destination&gt; = "N"
ELSE IF &lt;CONSIGNMENT-HOUSE CONSIGNMENT.Country of destination&gt; is PRESENT
           THEN &lt;CONSIGNMENT-HOUSE CONSIGNMENT-CONSIGNMENT ITEM.Country of destination&gt; = "N"
           ELSE &lt;CONSIGNMENT-HOUSE CONSIGNMENT-CONSIGNMENT ITEM.Country of destination&gt; = "R" </t>
  </si>
  <si>
    <t xml:space="preserve">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
</t>
  </si>
  <si>
    <t>128</t>
  </si>
  <si>
    <t>C0349</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</si>
  <si>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</si>
  <si>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</si>
  <si>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129</t>
  </si>
  <si>
    <t>C0352</t>
  </si>
  <si>
    <t>IF &lt;TRANSIT OPERATION.Release indicator&gt; is in SET {2,3}
THEN &lt;CONSIGNMENT&gt; = ''R''
ELSE &lt;CONSIGNMENT&gt; = ''N''</t>
  </si>
  <si>
    <t xml:space="preserve">IF /*/TransitOperation/releaseIndicator is in SET {2,3}
THEN /*/Consignment = ''R''
ELSE /*/Consignment = ''N''
</t>
  </si>
  <si>
    <t>130</t>
  </si>
  <si>
    <t>C0353</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</si>
  <si>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</si>
  <si>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</si>
  <si>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131</t>
  </si>
  <si>
    <t>C0354</t>
  </si>
  <si>
    <t>IF &lt;CD049C-TRANSIT OPERATION.Discrepancies resolved&gt; is EQUAL to ‘1’
THEN &lt;CD049C-TRANSIT OPERATION.Write-off date&gt; = ''R''
ELSE &lt;CD049C-TRANSIT OPERATION.Write-off date&gt; = ''N''</t>
  </si>
  <si>
    <t>IF /CD049C/TransitOperation/discrepanciesResolved is EQUAL to ‘1’
THEN /CD049C/TransitOperation/writeOffDate = ''R''
ELSE /CD049C/TransitOperation/writeOffDate = ''N''</t>
  </si>
  <si>
    <t>132</t>
  </si>
  <si>
    <t>C0365</t>
  </si>
  <si>
    <t>IF&lt;TRANSIT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TRANSIT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TRANSIT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</si>
  <si>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</si>
  <si>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133</t>
  </si>
  <si>
    <t>C0366</t>
  </si>
  <si>
    <t xml:space="preserve">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
</t>
  </si>
  <si>
    <t xml:space="preserve">IF /CD165C/TransitOperation/requestRejectionReasonCode is PRESENT
THEN /CD165C/TransitOperation/specificCircumstanceIndicator = "N" AND
/CD165C/CustomsOfficeOfTransitDeclared = "N"
ELSE /CD165C/TransitOperation/specificCircumstanceIndicator = "O" AND
/CD165C/CustomsOfficeOfTransitDeclared = "O"
</t>
  </si>
  <si>
    <t>134</t>
  </si>
  <si>
    <t>C0382</t>
  </si>
  <si>
    <t>IF &lt;CONSIGNMENT-LOCATION OF GOODS-POSTCODE ADDRESS.Country&gt; is in SET CL198
THEN &lt;CONSIGNMENT-LOCATION OF GOODS- POSTCODE ADDRESS. House number&gt; = ''O''
ELSE &lt;CONSIGNMENT-LOCATION OF GOODS- POSTCODE ADDRESS.House number&gt; = ''R''</t>
  </si>
  <si>
    <t xml:space="preserve">IF /*/Consignment/LocationOfGoods/PostcodeAddress/country is in SET CL198
THEN /*/Consignment/LocationOfGoods/PostcodeAddress/houseNumber = ''O''
ELSE /*/Consignment/LocationOfGoods/PostcodeAddress/houseNumber = ''R''
</t>
  </si>
  <si>
    <t>135</t>
  </si>
  <si>
    <t>C0387</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</si>
  <si>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</si>
  <si>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</si>
  <si>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136</t>
  </si>
  <si>
    <t>C0394</t>
  </si>
  <si>
    <t xml:space="preserve">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 </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</si>
  <si>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</si>
  <si>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137</t>
  </si>
  <si>
    <t>C0396</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</si>
  <si>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</si>
  <si>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</si>
  <si>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138</t>
  </si>
  <si>
    <t>C0400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</si>
  <si>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</si>
  <si>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</si>
  <si>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139</t>
  </si>
  <si>
    <t>C0403</t>
  </si>
  <si>
    <t>IF &lt;TRANSIT OPERATION.Additional declaration type&gt; is EQUAL to “D” 
THEN &lt;CONSIGNMENT-PLACE OF LOADING&gt; = “O”
ELSE &lt;CONSIGNMENT-PLACE OF LOADING&gt; = “R”</t>
  </si>
  <si>
    <t xml:space="preserve">IF /*/TransitOperation/additionalDeclarationType is EQUAL to “D” 
THEN /*/Consignment/PlaceOfLoading = “O”
ELSE /*/Consignment/PlaceOfLoading = “R”
</t>
  </si>
  <si>
    <t>140</t>
  </si>
  <si>
    <t>C0404</t>
  </si>
  <si>
    <t>IF &lt;CC015C-CONSIGNMENT-PLACE OF LOADING&gt; is PRESENT OR 
&lt;CC013C-CONSIGNMENT-PLACE OF LOADING&gt; is PRESENT 
THEN &lt;CC170C-CONSIGNMENT-PLACE OF LOADING&gt; = “O”
ELSE &lt;CC170C-CONSIGNMENT-PLACE OF LOADING&gt; = “R”</t>
  </si>
  <si>
    <t xml:space="preserve">IF (/CC015C/Consignment/PlaceOfLoading is PRESENT OR /CC013C/Consignment/PlaceOfLoading is PRESENT) 
THEN /CC170C/Consignment/PlaceOfLoading = “O”
ELSE /CC170C/Consignment/PlaceOfLoading = “R”
</t>
  </si>
  <si>
    <t>141</t>
  </si>
  <si>
    <t>C0411</t>
  </si>
  <si>
    <t xml:space="preserve">IF &lt;TRANSIT OPERATION.Declaration type&gt; is EQUAL to 'TIR' 
THEN &lt;TRANSIT OPERATION.TIR carnet number&gt; = "R" 
ELSE &lt;TRANSIT OPERATION.TIR carnet number&gt; = "N"
</t>
  </si>
  <si>
    <t xml:space="preserve">IF /*/TransitOperation/declarationType is EQUAL to 'TIR' 
THEN /*/TransitOperation/TIRCarnetNumber = "R"
ELSE /*/TransitOperation/TIRCarnetNumber = "N"
</t>
  </si>
  <si>
    <t>142</t>
  </si>
  <si>
    <t>C0417</t>
  </si>
  <si>
    <t xml:space="preserve">IF &lt;GUARANTEE-GUARANTEE REFERENCE-INVALID GUARANTEE REASON.Code&gt; is EQUAL to ‘G01’ 
THEN &lt;GUARANTEE-GUARANTEE REFERENCE-CUSTOMS OFFICE OF GUARANTEE&gt; = "O" 
ELSE &lt;GUARANTEE-GUARANTEE REFERENCE-CUSTOMS OFFICE OF GUARANTEE&gt; = "R"
</t>
  </si>
  <si>
    <t xml:space="preserve">IF /*/Guarantee/GuaranteeReference/InvalidGuaranteeReason/code&gt; is EQUAL to ‘G01’ 
THEN /*/Guarantee/GuaranteeReference/CustomsOfficeOfGuarantee = "O" 
ELSE /*/Guarantee/GuaranteeReference/CustomsOfficeOfGuarantee = "R"
</t>
  </si>
  <si>
    <t>143</t>
  </si>
  <si>
    <t>C0440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</si>
  <si>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</si>
  <si>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</si>
  <si>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144</t>
  </si>
  <si>
    <t>C0451</t>
  </si>
  <si>
    <t>IF &lt;CC060C-TYPE OF CONTROLS.Type&gt; is EQUAL to '50'
THEN &lt;CC060C-TYPE OF CONTROLS.Text&gt; = "R"
ELSE &lt;CC500C-TYPE OF CONTROLS.Text&gt; = "O"</t>
  </si>
  <si>
    <t>IF /CC060C/TypeOfControls/type is EQUAL to '50'
THEN /CC060C/TypeOfControls/text = "R"
ELSE /CC060C/TypeOfControls/text = "O"</t>
  </si>
  <si>
    <t>145</t>
  </si>
  <si>
    <t>C0452</t>
  </si>
  <si>
    <t xml:space="preserve">IF &lt;CC060C-TRANSIT OPERATION.Notification type&gt; is in SET {1, 2}
THEN &lt;CC060C-TYPE OF CONTROLS&gt; = "N"
ELSE &lt;CC060C-TYPE OF CONTROLS&gt; = "R"
</t>
  </si>
  <si>
    <t>IF /CC060C/TransitOperation/notificationType is in SET {1, 2}
THEN /CC060C/TypeOfControls = "N"
ELSE /CC060C/TypeOfControls = "R"</t>
  </si>
  <si>
    <t>146</t>
  </si>
  <si>
    <t>C0455</t>
  </si>
  <si>
    <t>IF &lt;CC060C-TransitOperation.Notification type&gt; is EQUAL to '1'
THEN &lt;CC060C-REQUESTED DOCUMENT&gt; = "R"
ELSE IF &lt;CC060C-TRANSIT OPERATION.Notification type&gt; is EQUAL to '0'
THEN &lt;CC060C-REQUESTED DOCUMENT&gt; = "O"
ELSE &lt;CC060C-REQUESTED DOCUMENT&gt; = "N"</t>
  </si>
  <si>
    <t>IF /CC060C/TransitOperation/notificationType is EQUAL to '1'
THEN /CC060C/RequestedDocument = "R"
ELSE IF /CC060C/TransitOperation/notificationType is EQUAL to '0'
THEN /CC060C/RequestedDocument = "O"
ELSE /CC060C/RequestedDocument = "N"</t>
  </si>
  <si>
    <t>147</t>
  </si>
  <si>
    <t>C0460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</si>
  <si>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</si>
  <si>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</si>
  <si>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148</t>
  </si>
  <si>
    <t>C0461</t>
  </si>
  <si>
    <t>IF Message type of the rejected message is in SET CL385 (MessageTypeWithoutHeader)
THEN &lt;CD906C-HEADER&gt; = "N"
ELSE &lt;CD906C-HEADER&gt; = "R"</t>
  </si>
  <si>
    <t xml:space="preserve">IF Message type of the rejected message is in SET CL385 
THEN /CD906C/Header = "N" 	
ELSE /CD906C/Header = "R"
</t>
  </si>
  <si>
    <t>149</t>
  </si>
  <si>
    <t>C0466</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</si>
  <si>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</si>
  <si>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</si>
  <si>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150</t>
  </si>
  <si>
    <t>C0467</t>
  </si>
  <si>
    <t>IF &lt;CC028C-TRANSIT OPERATION.Declaration acceptance date&gt; is PRESENT
THEN
&lt;TRANSIT OPERATION.MRN&gt; = "R" AND
&lt;TRANSIT OPERATION.LRN&gt; = "N"
ELSE &lt;TRANSIT OPERATION.MRN&gt; = "N" AND
&lt;TRANSIT OPERATION.LRN&gt; = "R"</t>
  </si>
  <si>
    <t>IF /CC028C/TransitOperation/declarationAcceptanceDate&gt; is PRESENT
THEN
/*/TransitOperation/MRN = "R" AND
/*/TransitOperation/LRN = "N"
ELSE /*/TransitOperation/MRN = "N" AND
/*/TransitOperation/LRN = "R"</t>
  </si>
  <si>
    <t>151</t>
  </si>
  <si>
    <t>C0489</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</si>
  <si>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</si>
  <si>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</si>
  <si>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152</t>
  </si>
  <si>
    <t>C0492</t>
  </si>
  <si>
    <t xml:space="preserve">IF &lt;TRANSIT OPERATION.Rejection code&gt; is EQUAL to '4'
THEN &lt;TRANSIT OPERATION.Rejection reason&gt; = "R"
ELSE &lt;TRANSIT OPERATION.Rejection reason&gt; = "O"
</t>
  </si>
  <si>
    <t xml:space="preserve">IF /*/TransitOperation/rejectionCode is EQUAL to '4'
THEN /*/TransitOperation/rejectionReason = "R"
ELSE /*/TransitOperation/rejectionReason = "O"
</t>
  </si>
  <si>
    <t>153</t>
  </si>
  <si>
    <t>C0502</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</si>
  <si>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 CONSIGNMENT-TRANSPORT DOCUMENT&gt; is PRESENT)
        THEN &lt;CONSIGNMENT-HOUSE CONSIGNMENT-CONSIGNMENT 
         ITEM.Reference number UCR&gt; = "O" 
ELSE 
&lt;CONSIGNMENT-HOUSE CONSIGNMENT-CONSIGNMENT ITEM.Reference number UCR&gt; = "R"
</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</si>
  <si>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"R" 
</t>
  </si>
  <si>
    <t>154</t>
  </si>
  <si>
    <t>C0505</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</si>
  <si>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</si>
  <si>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</si>
  <si>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155</t>
  </si>
  <si>
    <t>C0511</t>
  </si>
  <si>
    <t xml:space="preserve">IF &lt;Message type&gt; is in SET CL610 (MessageWithCorrelationIdentifier)
  THEN &lt;Correlation identifier&gt; = "R"
ELSE IF &lt;Message type&gt; is in SET CL385 (MessageTypeWithoutHeader)
  THEN &lt;Correlation identifier&gt; = "N"
ELSE &lt;Correlation identifier&gt; = "O"
</t>
  </si>
  <si>
    <t xml:space="preserve">IF /*/messageType is in SET CL610
  THEN /*/correlationIdentifier = "R" 
ELSE IF /*/messageType is in SET CL385
  THEN /*/correlationIdentifier = "N"
ELSE /*/correlationIdentifier = "O"
</t>
  </si>
  <si>
    <t>156</t>
  </si>
  <si>
    <t>C0531</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</si>
  <si>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</si>
  <si>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 xml:space="preserve">IF /*/TransitOperation/security is in SET {1,2,3} 
AND /*/Consignment/modeOfTransportAtTheBorder is EQUAL to ‘4’
THEN /*/Consignment/ActiveBorderTransportMeans/conveyanceReferenceNumber = "R"
ELSE /*/Consignment/ActiveBorderTransportMeans/conveyanceReferenceNumber = "O"
</t>
  </si>
  <si>
    <t>157</t>
  </si>
  <si>
    <t>C0542</t>
  </si>
  <si>
    <t xml:space="preserve">IF &lt;TRANSIT OPERATION.Security&gt;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</si>
  <si>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t>
  </si>
  <si>
    <t>158</t>
  </si>
  <si>
    <t>C0569</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</si>
  <si>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</si>
  <si>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</si>
  <si>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159</t>
  </si>
  <si>
    <t>C0586</t>
  </si>
  <si>
    <t xml:space="preserve">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 </t>
  </si>
  <si>
    <t xml:space="preserve">IF /*/TransitOperation/bindingItinerary is EQUAL to ‘1’ 
        THEN /*/Consignment/CountryOfRoutingOfConsignment = "R" 
ELSE IF /*/Transit Operation/security is in SET {1, 2, 3} 
       THEN /*/Consignment/CountryOfRoutingOfConsignment = "R" 
ELSE /*/Consignment/CountryOfRoutingOfConsignment = "O" </t>
  </si>
  <si>
    <t>160</t>
  </si>
  <si>
    <t>C0587</t>
  </si>
  <si>
    <t>IF &lt;TRANSIT OPERATION.Declaration type&gt;is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</si>
  <si>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SET CL147
THEN /*/CustomsOfficeOfExitForTransitDeclared = "O"
ELSE /*/CustomsOfficeOfExitForTransitDeclared = "N"</t>
  </si>
  <si>
    <t>161</t>
  </si>
  <si>
    <t>C0598</t>
  </si>
  <si>
    <t xml:space="preserve">IF &lt;TRANSIT OPERATION.Security&gt; is in SET {1, 3} AND 
the country code (first two characters) in the &lt;CUSTOMS OFFICE OF TRANSIT (DECLARED).Reference number&gt; is in SET CL147 (CountryCustomsSecurityAgreementArea)
THEN &lt;CUSTOMS OFFICE OF TRANSIT (DECLARED).Arrival date and time estimated&gt; = "R"
ELSE &lt;CUSTOMS OFFICE OF TRANSIT (DECLARED).Arrival date and time estimated&gt; = "O" </t>
  </si>
  <si>
    <t>IF /*/TransitOperation/security is in SET {1, 3} AND 
the first two characters of the /*/CustomsOfficeOfTransitDeclared/referenceNumber is in SET CL147
THEN /*/CustomsOfficeOfTransitDeclared/arrivalDateAndTimeEstimated ="R"
ELSE /*/CustomsOfficeOfTransitDeclared/arrivalDateAndTimeEstimated = "O"</t>
  </si>
  <si>
    <t>162</t>
  </si>
  <si>
    <t>C0599</t>
  </si>
  <si>
    <t xml:space="preserve">IF &lt;TRANSIT OPERATION.Security&gt; is in SET {1,2,3} AND 
&lt;TRANSIT OPERATION.Additional declaration type&gt; is EQUAL to ‘A’  
THEN &lt;CONSIGNMENT.Mode of transport at the border&gt; = "R"
ELSE &lt;CONSIGNMENT.Mode of transport at the border&gt; = "O"
</t>
  </si>
  <si>
    <t>IF /*/TransitOperation/security is in SET {1,2,3} AND 
/*/TransitOperation/additionalDeclarationType is EQUAL to ‘A’
THEN /*/Consignment/modeOfTransportAtTheBorder = "R"
ELSE /*/Consignment/modeOfTransportAtTheBorder = "O"</t>
  </si>
  <si>
    <t>163</t>
  </si>
  <si>
    <t>C0600</t>
  </si>
  <si>
    <t xml:space="preserve">IF &lt;CC015C-TRANSIT OPERATION.Security&gt; is in SET {1,2,3}
THEN &lt;CC170C-CONSIGNMENT.Mode of transport at the border&gt; = "R"
ELSE &lt;CC170C-CONSIGNMENT.Mode of transport at the border&gt; = "O"
</t>
  </si>
  <si>
    <t xml:space="preserve">IF /CC015C/TransitOperation/security is in SET {1,2,3}
THEN /CC170C/Consignment/modeOfTransportAtTheBorder = "R"
ELSE /CC170C/Consignment/modeOfTransportAtTheBorder = "O"
</t>
  </si>
  <si>
    <t>164</t>
  </si>
  <si>
    <t>C0670</t>
  </si>
  <si>
    <t>IF &lt;CONSIGNMENT-TRANSPORT EQUIPMENT&gt; is PRESENT only once AND &lt;CONSIGNMENT-TRANSPORT EQUIPMENT.Container identification number&gt; is PRESENT
THEN &lt;CONSIGNMENT-TRANSPORT EQUIPMENT-GOODS REFERENCE&gt; = "O" 
ELSE &lt;CONSIGNMENT-TRANSPORT EQUIPMENT-GOODS REFERENCE&gt; = "R"</t>
  </si>
  <si>
    <t>IF /*/Consignment/TransportEquipment is PRESENT only once AND /*/Consignment/TransportEquipment/containerIdentificationNumber is PRESENT
THEN /*/Consignment/TransportEquipment/GoodsReference = "O"
ELSE /*/Consignment/TransportEquipment/GoodsReference = "R"</t>
  </si>
  <si>
    <t>165</t>
  </si>
  <si>
    <t>C0671</t>
  </si>
  <si>
    <t xml:space="preserve">IF &lt;CONSIGNMENT-LOCATION OF GOODS-ECONOMIC OPERATOR.Identification number&gt; is PRESENT
OR &lt;CONSIGNMENT-LOCATION OF GOODS.Authorisation number&gt; is PRESENT
THEN &lt;CONSIGNMENT-LOCATION OF GOODS.Additional identifier&gt; = "O"
ELSE &lt;CONSIGNMENT-LOCATION OF GOODS.Additional identifier&gt; = "N"
</t>
  </si>
  <si>
    <t xml:space="preserve">IF /*/Consignment/LocationOfGoods/EconomicOperator/identificationNumber is PRESENT
OR /*/Consignment/LocationOfGoods/authorisationNumber is PRESENT
THEN /*/Consignment/LocationOfGoods/additionalIdentifier = "O"
ELSE /*/Consignment/LocationOfGoods/additionalIdentifier = "N"
</t>
  </si>
  <si>
    <t>166</t>
  </si>
  <si>
    <t>C0685</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</si>
  <si>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</si>
  <si>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</si>
  <si>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167</t>
  </si>
  <si>
    <t>C0705</t>
  </si>
  <si>
    <t xml:space="preserve">IF &lt;CC190C-TRANSIT OPERATION.AES communication purpose&gt; is EQUAL to '1' 
THEN &lt;TRANSIT OPERATION.LRN&gt; = "R" AND &lt;TRANSIT OPERATION.MRN&gt; = "N"
ELSE &lt;TRANSIT OPERATION.LRN&gt; = "N" AND &lt;TRANSIT OPERATION.MRN&gt; = "R"
</t>
  </si>
  <si>
    <t xml:space="preserve">IF /CC190C/TransitOperation/AESCommunicationPurpose is EQUAL to '1'
THEN /*/TransitOperation/LRN = "R" AND /*/TransitOperation/MRN = "N"
ELSE /*/TransitOperation/LRN = "N" AND /*/TransitOperation/MRN = "R"
</t>
  </si>
  <si>
    <t>168</t>
  </si>
  <si>
    <t>C0707</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</si>
  <si>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</si>
  <si>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</si>
  <si>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169</t>
  </si>
  <si>
    <t>C0708</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</si>
  <si>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</si>
  <si>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</si>
  <si>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170</t>
  </si>
  <si>
    <t>C0710</t>
  </si>
  <si>
    <t>IF &lt;TRANSIT OPERATION.Additional declaration type&gt; is EQUAL to 'D'
THEN &lt;CONSIGNMENT-LOCATION OF GOODS&gt; = "O"
ELSE IF the country code (first two characters) in the &lt;CUSTOMS OFFICE OF DEPARTURE.Reference number&gt; is in SET CL147(CountryCustomsSecurityAgreementArea)
THEN &lt;CONSIGNMENT-LOCATION OF GOODS&gt; = "O"
ELSE &lt;CONSIGNMENT-LOCATION OF GOODS&gt; = "R"</t>
  </si>
  <si>
    <t>IF /*/TransitOperation/Additional declaration type is EQUAL to 'D'
THEN /*/Consignment/LocationOfGoods = "O"
ELSE IF the first two characters of /*/CustomsOfficeOfDeparture/referenceNumber is in SET CL147
THEN /*/Consignment/LocationOfGoods = "O"
ELSE /*/Consignment/LocationOfGoods = "R"</t>
  </si>
  <si>
    <t>171</t>
  </si>
  <si>
    <t>C0715</t>
  </si>
  <si>
    <t xml:space="preserve">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
</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</si>
  <si>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</si>
  <si>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172</t>
  </si>
  <si>
    <t>C0716</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</si>
  <si>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</si>
  <si>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</si>
  <si>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173</t>
  </si>
  <si>
    <t>C0803</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</si>
  <si>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</si>
  <si>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</si>
  <si>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174</t>
  </si>
  <si>
    <t>C0804</t>
  </si>
  <si>
    <t xml:space="preserve">IF &lt;CD903D-CONSISTENCY CHECKS WARNING.Warning code&gt; is in SET {P1001, P2001}
THEN &lt;CD903D-CONSISTENCY CHECKS WARNING.Original attribute value&gt; = "R"
ELSE &lt;CD903D-CONSISTENCY CHECKS WARNING.Original attribute value&gt; = "N" </t>
  </si>
  <si>
    <t xml:space="preserve">IF /CD903D/ConsistencyChecksWarning/warningCode is in SET {P1001, P2001}
THEN /CD903D/ConsistencyChecksWarning/originalAttributeValue = "R"
ELSE /CD903D/ConsistencyChecksWarning/originalAttributeValue = "N" </t>
  </si>
  <si>
    <t>175</t>
  </si>
  <si>
    <t>C0805</t>
  </si>
  <si>
    <t>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</si>
  <si>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IF /CD411D/SendingCountry/SystemApplicability/StatisticalCharacteristics/statisticsTypeSupport is EQUAL to '1'
THEN /CD411D/SendingCountry/SystemApplicability/StatisticalCharacteristics/SeriesElements = "R"
ELSE /CD411D/SendingCountry/SystemApplicability/StatisticalCharacteristics/SeriesElements = “N”</t>
  </si>
  <si>
    <t>176</t>
  </si>
  <si>
    <t>C0806</t>
  </si>
  <si>
    <t>IF &lt;CONSIGNMENT.Mode of transport at the border&gt; is EQUAL to '5'
THEN &lt;CONSIGNMENT-ACTIVE BORDER TRANSPORT MEANS&gt; = “N” 
ELSE
IF (&lt;TRANSIT OPERATION.Security&gt; is in SET {1,2,3} AND
&lt;TRANSIT OPERATION.Additional declaration type&gt; is EQUAL to ‘A’)
THEN &lt;CONSIGNMENT-ACTIVE BORDER TRANSPORT MEANS&gt; =”R” 
ELSE &lt;CONSIGNMENT-ACTIVE BORDER TRANSPORT MEANS&gt; = “O”</t>
  </si>
  <si>
    <t xml:space="preserve">IF /*/Consignment/modeOfTransportAtTheBorder is EQUAL to '5'
THEN /*/Consignment/ActiveBorderTransportMeans = “N” 
ELSE 
IF (/*/TransitOperation/security is in SET {1,2,3} AND 
/*/TransitOperation/additionalDeclarationType is EQUAL to ‘A’)
THEN /*/Consignment/ActiveBorderTransportMeans = “R” 
ELSE /*/Consignment/ActiveBorderTransportMeans = “O”
</t>
  </si>
  <si>
    <t>177</t>
  </si>
  <si>
    <t>C0807</t>
  </si>
  <si>
    <t xml:space="preserve">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 </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</si>
  <si>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</si>
  <si>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178</t>
  </si>
  <si>
    <t>C0808</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</si>
  <si>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</si>
  <si>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</si>
  <si>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179</t>
  </si>
  <si>
    <t>C0810</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</si>
  <si>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</si>
  <si>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</si>
  <si>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180</t>
  </si>
  <si>
    <t>C0811</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</si>
  <si>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</si>
  <si>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</si>
  <si>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181</t>
  </si>
  <si>
    <t>C0812</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</si>
  <si>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</si>
  <si>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2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</si>
  <si>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182</t>
  </si>
  <si>
    <t>C0813</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</si>
  <si>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</si>
  <si>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</si>
  <si>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183</t>
  </si>
  <si>
    <t>C0815</t>
  </si>
  <si>
    <t>IF at least one occurrence of &lt;GUARANTEE.Guarantee type&gt; is in SET {2, 9}
THEN &lt;CONSIGNMENT&gt; = "R"
ELSE &lt;CONSIGNMENT&gt; = "N"</t>
  </si>
  <si>
    <t>IF at least one occurrence of /*/Guarantee/guaranteeType is in SET {2, 9}
THEN /*/Consignment = "R"
ELSE /*/Consignment = "N"</t>
  </si>
  <si>
    <t>184</t>
  </si>
  <si>
    <t>C0816</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</si>
  <si>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</si>
  <si>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</si>
  <si>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185</t>
  </si>
  <si>
    <t>C0817</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</si>
  <si>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</si>
  <si>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</si>
  <si>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186</t>
  </si>
  <si>
    <t>C0818</t>
  </si>
  <si>
    <t>IF &lt;CC034C-REQUESTER.Role&gt; is EQUAL to '1'
THEN &lt;CC034C-GUARANTEE REFERENCE-OWNER&gt; = "N"
ELSE &lt;CC034C-GUARANTEE REFERENCE-OWNER&gt; = "R"</t>
  </si>
  <si>
    <t>IF /CC034C/Requester/role is EQUAL to '1'
THEN /CC034C/GuaranteeReference/Owner = "N"
ELSE /CC034C/GuaranteeReference/Owner = "R"</t>
  </si>
  <si>
    <t>187</t>
  </si>
  <si>
    <t>C0820</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</si>
  <si>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</si>
  <si>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</si>
  <si>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188</t>
  </si>
  <si>
    <t>C0821</t>
  </si>
  <si>
    <t>IF country code (first two characters) in the &lt;CUSTOMS OFFICE OF DEPARTURE.Reference number&gt; is in SET CL112
(CountryCodesCTC)
THEN &lt;CONSIGNMENT-HOUSE CONSIGNMENT-CONSIGNMENT ITEM-COMMODITY-
COMMODITY CODE.Combined nomenclature code&gt; = "N"
ELSE &lt;CONSIGNMENT-HOUSE CONSIGNMENT-CONSIGNMENT ITEM-COMMODITY-
COMMODITY CODE.Combined nomenclature code&gt; = "O"</t>
  </si>
  <si>
    <t xml:space="preserve">IF the first two characters of /*/CustomsOfficeOfDeparture/referenceNumber is in SET CL112
THEN
/*/Consignment/HouseConsignment/ConsignmentItem/Commodity/CommodityCode/combinedNomenclatureCode = "N"
ELSE
/*/Consignment/HouseConsignment/ConsignmentItem/Commodity/CommodityCode/combinedNomencl
atureCode = "O".
</t>
  </si>
  <si>
    <t>189</t>
  </si>
  <si>
    <t>C0822</t>
  </si>
  <si>
    <t>IF &lt;TRANSIT OPERATION.Additional declaration type&gt; is EQUAL to 'D'
THEN &lt;CONSIGNMENT.Container indicator&gt; = “O”
ELSE &lt;CONSIGNMENT.Container indicator&gt; = “R”</t>
  </si>
  <si>
    <t>IF /*/TransitOperation/additionalDeclarationType is EQUAL to 'D'
THEN /*/Consignment/containerIndicator = "O"
ELSE /*/Consignment/containerIndicator = "R"</t>
  </si>
  <si>
    <t>190</t>
  </si>
  <si>
    <t>C0823</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</si>
  <si>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</si>
  <si>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</si>
  <si>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191</t>
  </si>
  <si>
    <t>C0824</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</si>
  <si>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</si>
  <si>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</si>
  <si>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192</t>
  </si>
  <si>
    <t>C0826</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</si>
  <si>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</si>
  <si>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</si>
  <si>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193</t>
  </si>
  <si>
    <t>C0828</t>
  </si>
  <si>
    <t>IF &lt;COUNTRY-ACTION-UNAVAILABILITY.Functionality&gt; is in SET CL168 (BusinessFunctionalityCode) 
THEN &lt;COUNTRY-ACTION-UNAVAILABILITY-FALLBACK&gt; = "O"
ELSE &lt;COUNTRY-ACTION-UNAVAILABILITY-FALLBACK&gt; = "N"</t>
  </si>
  <si>
    <t>IF /*/Country/Action/Unavailability/functionality is in SET CL168
THEN /*/Country/Action/Unavailability/Fallback = "O" 
ELSE /*/Country/Action/Unavailability/Fallback = "N"</t>
  </si>
  <si>
    <t>194</t>
  </si>
  <si>
    <t>C0831</t>
  </si>
  <si>
    <t>IF &lt;CUSTOMS OFFICE OF DESTINATION&gt; is PRESENT
THEN
&lt;CUSTOMS OFFICE OF TRANSIT&gt; = "N" AND
&lt;CUSTOMS OFFICE OF EXIT FOR TRANSIT&gt; = "N"
ELSE IF &lt;CUSTOMS OFFICE OF TRANSIT&gt; is PRESENT
THEN
&lt;CUSTOMS OFFICE OF EXIT FOR TRANSIT&gt; = "N"
ELSE
&lt;CUSTOMS OFFICE OF EXIT FOR TRANSIT&gt; = "R"</t>
  </si>
  <si>
    <t>IF /*/CustomsOfficeOfDestination is PRESENT
THEN /*/CustomsOfficeOfTransit = "N" AND /*/CustomsOfficeOfExitForTransit = "N"
ELSE IF /*/CustomsOfficeOfTransit is PRESENT
THEN /*/CustomsOfficeOfExitForTransit = "N"
ELSE
/*/CustomsOfficeOfExitForTransit = "R"</t>
  </si>
  <si>
    <t>195</t>
  </si>
  <si>
    <t>C0833</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</si>
  <si>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"N"
ELSE 
&lt;CC170C-CONSIGNMENT-HOUSE CONSIGNMENT-DEPARTURE TRANSPORT MEANS&gt;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</si>
  <si>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</si>
  <si>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196</t>
  </si>
  <si>
    <t>C0837</t>
  </si>
  <si>
    <t>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</si>
  <si>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</si>
  <si>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197</t>
  </si>
  <si>
    <t>C0839</t>
  </si>
  <si>
    <t xml:space="preserve">IF &lt;AUTHORISATION.Type&gt; is NOT EQUAL to 'C521'
THEN 
         &lt;TRANSIT OPERATION.Limit date&gt; = “N”
ELSE
        IF &lt;Transit Operation/Additional declaration type&gt; is EQUAL to 'D'
       THEN 
               &lt;TRANSIT OPERATION.Limit date&gt; = “O”
        ELSE 
              &lt;TRANSIT OPERATION.Limit date&gt; = “R” </t>
  </si>
  <si>
    <t>IF /*/Authorisation/type is NOT EQUAL to 'C521' 
THEN 
        /*/TransitOperation/limitDate = “N”
ELSE 
       IF /*/TransitOperation/additionalDeclarationType is EQUAL to 'D'
       THEN 
              /*/TransitOperation/limitDate = “O”
        ELSE 
               /*/TransitOperation/limitDate = “R”</t>
  </si>
  <si>
    <t>198</t>
  </si>
  <si>
    <t>C0840</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</si>
  <si>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</si>
  <si>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</si>
  <si>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199</t>
  </si>
  <si>
    <t>C0844</t>
  </si>
  <si>
    <t xml:space="preserve">IF &lt;CD001C-CONSIGNMENT-HOUSE CONSIGNMENT-PREVIOUS DOCUMENT.Type&gt; OR &lt;CD003C-CONSIGNMENT-HOUSE CONSIGNMENT-PREVIOUS DOCUMENT.Type&gt;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 </t>
  </si>
  <si>
    <t xml:space="preserve">IF /CD001C/Consignment/HouseConsignment/PreviousDocument/Type OR IF / CD003C /Consignment/HouseConsignment/PreviousDocument/Type is EQUAL to ‘N830’  
THEN 
/CC025C/Consignment/HouseConsignment/ConsignmentItem/Commodity/GoodsMeasure/netMass = "R"
ELSE IF /CD001C/TransitOperation/reducedDatasetIndicator OR 
/CD003C/TransitOperation/reducedDatasetIndicator is EQUAL to ‘1’ 
THEN 
/CC025C/Consignment/HouseConsignment/ConsignmentItem/Commodity/GoodsMeasure/netMass = "N" 
ELSE 
/CC025C/Consignment/HouseConsignment/ConsignmentItem/Commodity/GoodsMeasure/netMass = "O" </t>
  </si>
  <si>
    <t>200</t>
  </si>
  <si>
    <t>C0860</t>
  </si>
  <si>
    <t>IF &lt;TRANSIT OPERATION.AES Communication purpose&gt; is EQUAL to '2'
THEN &lt;CONSIGNMENT&gt; = "N"
ELSE &lt;CONSIGNMENT&gt; = "R"</t>
  </si>
  <si>
    <t>IF /CC190C/TransitOperation/AESCommunicationPurpose&gt; is EQUAL to '2'
THEN /CC190C/Consignment = "N"
ELSE /CC190C/Consignment = "R"</t>
  </si>
  <si>
    <t>201</t>
  </si>
  <si>
    <t>C0861</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</si>
  <si>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</si>
  <si>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</si>
  <si>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202</t>
  </si>
  <si>
    <t>C0862</t>
  </si>
  <si>
    <t xml:space="preserve">IF (&lt;CC015C-CONSIGNMENT-HOUSE CONSIGNMENT-CONSIGNMENT ITEM-SUPPORTING DOCUMENT.Type&gt; is in SET {C651,C658}
OR &lt;CC013C-CONSIGNMENT-HOUSE CONSIGNMENT-CONSIGNMENT ITEM-SUPPORTING DOCUMENT.Type&gt; is in SET {C651,C658}) AND (&lt;CC015C-CONSIGNMENT-HOUSE CONSIGNMENT-CONSIGNMENT ITEM-COMMODITY-GOODS MEASURE. Supplementary units&gt; is PRESENT
OR &lt;CC013C-CONSIGNMENT-HOUSE CONSIGNMENT-CONSIGNMENT ITEM-COMMODITY-GOODS MEASURE. Supplementary units&gt; is PRESENT)
THEN &lt;CC190C-CONSIGNMENT-HOUSE CONSIGNMENT-CONSIGNMENT ITEM-COMMODITY-GOODS MEASURE. Supplementary units&gt; = "R"
ELSE &lt;CC190C-CONSIGNMENT-HOUSE CONSIGNMENT-CONSIGNMENT ITEM-COMMODITY-GOODS MEASURE. Supplementary units&gt; = "N"
</t>
  </si>
  <si>
    <t xml:space="preserve">IF (/CC015C/Consignment/HouseConsignment/ConsignmentItem/SupportingDocument/type is in SET {C651, 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</si>
  <si>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203</t>
  </si>
  <si>
    <t>C0867</t>
  </si>
  <si>
    <t>IF &lt;CD501C-HOLDER OF THE TRANSIT PROCEDURE&gt;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</si>
  <si>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</si>
  <si>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204</t>
  </si>
  <si>
    <t>C0870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</si>
  <si>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</si>
  <si>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</si>
  <si>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205</t>
  </si>
  <si>
    <t>C0872</t>
  </si>
  <si>
    <t>IF &lt;CONSIGNMENT.Container indicator&gt; is EQUAL to ‘1’
  THEN &lt;CONSIGNMENT-TRANSPORT EQUIPMENT&gt; = "R"
   ELSE &lt;CONSIGNMENT-TRANSPORT EQUIPMENT&gt; = "O"</t>
  </si>
  <si>
    <t>IF /*/Consignment/containerIndicator is EQUAL to '1'
  THEN /*/Consignment/TransportEquipment = "R"
   ELSE /*/Consignment/TransportEquipment = "O"</t>
  </si>
  <si>
    <t>206</t>
  </si>
  <si>
    <t>C0904</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</si>
  <si>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</si>
  <si>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</si>
  <si>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207</t>
  </si>
  <si>
    <t>C0908</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</si>
  <si>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</si>
  <si>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</si>
  <si>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208</t>
  </si>
  <si>
    <t>C0909</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</si>
  <si>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</si>
  <si>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</si>
  <si>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209</t>
  </si>
  <si>
    <t>C0930</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</si>
  <si>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</si>
  <si>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</si>
  <si>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210</t>
  </si>
  <si>
    <t>E1101</t>
  </si>
  <si>
    <t>IF &lt;Decisive Date&gt; is LESS than or EQUAL to &lt;TPendDate&gt; 
THEN /*/RiskAnalysisIdentification/RiskAnalysis/RiskAnalysisResult/code
format shall be set to an..5</t>
  </si>
  <si>
    <t>211</t>
  </si>
  <si>
    <t>E1102</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</si>
  <si>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</si>
  <si>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212</t>
  </si>
  <si>
    <t>E1103</t>
  </si>
  <si>
    <t>IF &lt;Decisive Date&gt; is LESS than or EQUAL to &lt;TPendDate&gt; 
THEN /*/Consignment/ActiveBorderTransportMeans/identificationNumber 
AND /*/Consignment/DepartureTransportMeans/identificationNumber 
AND /CD038C/Consignment/Incident/Transhipment/TransportMeans/identificationNumber format shall be set to an..27</t>
  </si>
  <si>
    <t>213</t>
  </si>
  <si>
    <t>E1104</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</si>
  <si>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</si>
  <si>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214</t>
  </si>
  <si>
    <t>E1105</t>
  </si>
  <si>
    <t>IF &lt;Decisive Date&gt; is LESS than or EQUAL to &lt;TPendDate&gt;
THEN 
/*/Consignment/HouseConsignment/ConsignmentItem/Packaging/shippingMarks
format shall be set to an..42</t>
  </si>
  <si>
    <t>215</t>
  </si>
  <si>
    <t>E1107</t>
  </si>
  <si>
    <t>IF &lt;Decisive Date&gt; is LESS than or EQUAL to &lt;TPendDate&gt;
THEN 
/*/Consignment/HouseConsignment/ConsignmentItem/Commodity/descriptionOfGoods
format shall be set to an..280</t>
  </si>
  <si>
    <t>216</t>
  </si>
  <si>
    <t>E1109</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</si>
  <si>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</si>
  <si>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217</t>
  </si>
  <si>
    <t>E1111</t>
  </si>
  <si>
    <t>IF &lt;Decisive Date&gt; is LESS than or EQUAL to &lt;TPendDate&gt;
THEN 
/*/Consignment/HouseConsignment/ConsignmentItem/Packaging/numberOfPackages
format shall be set to n..5</t>
  </si>
  <si>
    <t>218</t>
  </si>
  <si>
    <t>E1114</t>
  </si>
  <si>
    <t>IF &lt;Decisive Date&gt; is LESS than or EQUAL to &lt;TPendDate&gt;
THEN
/*/Consignment/PlaceOfLoading/location 
format shall be set to an..17</t>
  </si>
  <si>
    <t>219</t>
  </si>
  <si>
    <t>E1115</t>
  </si>
  <si>
    <t xml:space="preserve">IF &lt;Decisive Date&gt; is LESS than or EQUAL to &lt;TPendDate&gt; 
THEN 
/*/Enquiry/text AND 
/*/Recovery/text AND 
/*/ResponseInformation/text AND 
/*/RequestedInformation/text AND 
/*/FunctionalError/originalAttributeValue 
format shall be set to an..140 </t>
  </si>
  <si>
    <t>220</t>
  </si>
  <si>
    <t>E1116</t>
  </si>
  <si>
    <t xml:space="preserve">IF &lt;Decisive Date&gt; is LESS than or EQUAL to &lt;TPendDate&gt;
THEN
/*/TransitOperation/cancelEnquiryNotificationText AND
/*/RiskAnalysisIdentification/RiskAnalysis/RiskAnalysisResult/text 
format shall be set to an...350
</t>
  </si>
  <si>
    <t>221</t>
  </si>
  <si>
    <t>E1117</t>
  </si>
  <si>
    <t xml:space="preserve">IF &lt;Decisive Date&gt; is LESS than or EQUAL to &lt;TPendDate&gt;
THEN
/*/Consignment/HouseConsignment/ConsignmentItem/PreviousDocument/complementOfInformation
/*/Consignment/HouseConsignment/ConsignmentItem/SupportingDocument/complementOfInformation
format shall be set to an..26.
</t>
  </si>
  <si>
    <t>222</t>
  </si>
  <si>
    <t>E1118</t>
  </si>
  <si>
    <t xml:space="preserve">IF &lt;Decisive Date&gt; is LESS than or EQUAL to &lt;TPendDate&gt;
THEN
/*/Guarantee/GuaranteeReference/accessCode
format shall be set to an4
</t>
  </si>
  <si>
    <t>223</t>
  </si>
  <si>
    <t>E1119</t>
  </si>
  <si>
    <t>IF &lt;Decisive Date&gt; is LESS than or EQUAL to &lt;TPendDate&gt;
THEN
/CD906C/FunctionalError/errorPointer
format shall be set to an..210</t>
  </si>
  <si>
    <t>224</t>
  </si>
  <si>
    <t>E1121</t>
  </si>
  <si>
    <t>IF &lt;Decisive Date&gt; is LESS than or EQUAL to &lt;TPendDate&gt; 
THEN /*/Guarantee/GuaranteeReference/amountConcerned
format shall be set to n..15,2</t>
  </si>
  <si>
    <t>225</t>
  </si>
  <si>
    <t>E1301</t>
  </si>
  <si>
    <t xml:space="preserve">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
</t>
  </si>
  <si>
    <t>226</t>
  </si>
  <si>
    <t>E1401</t>
  </si>
  <si>
    <t>IF &lt;Decisive Date&gt; is LESS than or EQUAL to &lt;TPendDate&gt;
THEN
 /*/Consignment/HouseConsignment/ConsignmentItem/PreviousDocument 
multiplicity shall be set to '9x'</t>
  </si>
  <si>
    <t>227</t>
  </si>
  <si>
    <t>E1402</t>
  </si>
  <si>
    <t>IF &lt;Decisive Date&gt; is LESS than or EQUAL to &lt;TPendDate&gt;
THEN
 /*/FunctionalError
 /*/RiskAnalysisIdentification/RiskAnalysis
multiplicity shall be set to '999x'</t>
  </si>
  <si>
    <t>228</t>
  </si>
  <si>
    <t>E1403</t>
  </si>
  <si>
    <t xml:space="preserve">IF &lt;Decisive Date&gt; is LESS than or EQUAL to &lt;TPendDate&gt;
THEN
 /*/Consignment/HouseConsignment/ConsignmentItem
multiplicity shall be set to '99x'
</t>
  </si>
  <si>
    <t>229</t>
  </si>
  <si>
    <t>E1406</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</si>
  <si>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</si>
  <si>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230</t>
  </si>
  <si>
    <t>E1407</t>
  </si>
  <si>
    <t xml:space="preserve">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
</t>
  </si>
  <si>
    <t>231</t>
  </si>
  <si>
    <t>G0001</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</si>
  <si>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</si>
  <si>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232</t>
  </si>
  <si>
    <t>G0002</t>
  </si>
  <si>
    <t>XSD contains a non-standard regular expression for this data item.</t>
  </si>
  <si>
    <t>233</t>
  </si>
  <si>
    <t>G0003</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</si>
  <si>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</si>
  <si>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234</t>
  </si>
  <si>
    <t>G0005</t>
  </si>
  <si>
    <t>The maximum value is 1999 as defined in the XSD pattern.</t>
  </si>
  <si>
    <t>235</t>
  </si>
  <si>
    <t>G0006</t>
  </si>
  <si>
    <t>&lt;TRANSPORT EQUIPMENT-GOODS REFERENCE.Declaration goods item number&gt; is filled in with the item number of the goods concerned as provided in Declaration goods item number.</t>
  </si>
  <si>
    <t>236</t>
  </si>
  <si>
    <t>G0007</t>
  </si>
  <si>
    <t>The Header shall be included if the field &lt;TRANSIT OPERATION.MRN&gt; is PRESENT in the rejected message, and can be included in the CD917C.</t>
  </si>
  <si>
    <t>237</t>
  </si>
  <si>
    <t>G0009</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</si>
  <si>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</si>
  <si>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238</t>
  </si>
  <si>
    <t>G0010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</si>
  <si>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</si>
  <si>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239</t>
  </si>
  <si>
    <t>G0011</t>
  </si>
  <si>
    <t>It contains the text of the error returned by the XML parser or XML validator.</t>
  </si>
  <si>
    <t>240</t>
  </si>
  <si>
    <t>G0012</t>
  </si>
  <si>
    <t>It should include the XPath location of the error. If the XPath string is to be truncated (i.e. if the length of the string is greater than 512 characters long), then the data item should not be used.</t>
  </si>
  <si>
    <t>241</t>
  </si>
  <si>
    <t>G0013</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</si>
  <si>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</si>
  <si>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242</t>
  </si>
  <si>
    <t>G0014</t>
  </si>
  <si>
    <t>Eastern longitude and Northern latitude will use the optional '+' sign.
Western longitude and Southern latitude will use the '-' sign.</t>
  </si>
  <si>
    <t>243</t>
  </si>
  <si>
    <t>G0015</t>
  </si>
  <si>
    <t>In case of Incident information received via one or multiple CD180C, all the information received shall be included in the D.G. &lt;CONSIGNMENT-INCIDENT&gt;.</t>
  </si>
  <si>
    <t>244</t>
  </si>
  <si>
    <t>G0016</t>
  </si>
  <si>
    <t>&lt;CONSIGNMENT-INCIDENT-TRANSPORT EQUIPMENT.Container identification number&gt; is filled in case of incident with the new Container identification number amending initial declaration or with the existing Container identification number if DI Number of seals is greater than 0.</t>
  </si>
  <si>
    <t>245</t>
  </si>
  <si>
    <t>G0017</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</si>
  <si>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</si>
  <si>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246</t>
  </si>
  <si>
    <t>G0018</t>
  </si>
  <si>
    <t>IF &lt;COMPETENT CUSTOMS OFFICE AT DEPARTURE&gt; is EQUAL to &lt;CUSTOMS OFFICE OF DEPARTURE&gt;
THEN &lt;CD144C-CUSTOMS OFFICE OF DEPARTURE&gt; = "O" 
ELSE &lt;CD144C-CUSTOMS OFFICE OF DEPARTURE&gt; = "R"</t>
  </si>
  <si>
    <t>247</t>
  </si>
  <si>
    <t>G0020</t>
  </si>
  <si>
    <t>Refers to the mode of transport corresponding to the active means of transport which is expected to be used on exit from or entry into the Safety and Security area.</t>
  </si>
  <si>
    <t>248</t>
  </si>
  <si>
    <t>G0021</t>
  </si>
  <si>
    <t>The value '0' (zero) is a valid number in this Data Item, as per applicable XSD pattern.</t>
  </si>
  <si>
    <t>249</t>
  </si>
  <si>
    <t>G0022</t>
  </si>
  <si>
    <t>This D.I. corresponds to the D.I. Security of the Export Declaration.</t>
  </si>
  <si>
    <t>250</t>
  </si>
  <si>
    <t>G0023</t>
  </si>
  <si>
    <t>The D.I. will be filled in with new value amending initial declaration in case of incident</t>
  </si>
  <si>
    <t>251</t>
  </si>
  <si>
    <t>G0024</t>
  </si>
  <si>
    <t>D.I. will be filled if the value is provided.</t>
  </si>
  <si>
    <t>252</t>
  </si>
  <si>
    <t>G0025</t>
  </si>
  <si>
    <t>The value of D.I. &lt;CONSIGNMENT-HOUSE CONSIGNMENT.Security indicator from export declaration&gt; will be equal to D.I. &lt;CC191C-AES RESULTS-EXPORT OPERATION.Security&gt;.</t>
  </si>
  <si>
    <t>253</t>
  </si>
  <si>
    <t>G0026</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</si>
  <si>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</si>
  <si>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254</t>
  </si>
  <si>
    <t>G0029</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</si>
  <si>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</si>
  <si>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255</t>
  </si>
  <si>
    <t>G0030</t>
  </si>
  <si>
    <t xml:space="preserve">If a consignment is moving from one Member State to another Member State via a third country which is not in set of CL009 (CountryCodesCommonTransit) then a &lt;CUSTOMS OFFICE OF TRANSIT (DECLARED)&gt; shall be declared and located in the specific Member States. </t>
  </si>
  <si>
    <t>256</t>
  </si>
  <si>
    <t>G0032</t>
  </si>
  <si>
    <t>This CUSTOMS OFFICE can be the DECLARED Office or the ACTUAL Office.</t>
  </si>
  <si>
    <t>257</t>
  </si>
  <si>
    <t>G0033</t>
  </si>
  <si>
    <t>The Data Item &lt;AUTHORISATION.Reference number&gt; must be valid in CDMS or in the National Decision Management System.</t>
  </si>
  <si>
    <t>258</t>
  </si>
  <si>
    <t>G0034</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</si>
  <si>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</si>
  <si>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259</t>
  </si>
  <si>
    <t>G0035</t>
  </si>
  <si>
    <t>The Holders of the Transit Procedure can only request information on their own Guarantee[s].</t>
  </si>
  <si>
    <t>260</t>
  </si>
  <si>
    <t>G0036</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</si>
  <si>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</si>
  <si>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261</t>
  </si>
  <si>
    <t>G0038</t>
  </si>
  <si>
    <t>The Header shall be included if the field &lt;TRANSIT OPERATION.MRN&gt; or &lt;TRANSIT OPERATION.LRN&gt; is PRESENT in the rejected message and shall be included in the CC917C.</t>
  </si>
  <si>
    <t>262</t>
  </si>
  <si>
    <t>G0039</t>
  </si>
  <si>
    <t xml:space="preserve">If the field &lt;TRANSIT OPERATION.LRN&gt; is PRESENT in the rejected message, this Data Item shall be filled in. </t>
  </si>
  <si>
    <t>263</t>
  </si>
  <si>
    <t>G0040</t>
  </si>
  <si>
    <t xml:space="preserve">If the field &lt;TRANSIT OPERATION.MRN&gt; is PRESENT in the rejected message, this Data Item shall be filled in. </t>
  </si>
  <si>
    <t>264</t>
  </si>
  <si>
    <t>G0041</t>
  </si>
  <si>
    <t>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</si>
  <si>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265</t>
  </si>
  <si>
    <t>G0042</t>
  </si>
  <si>
    <t xml:space="preserve">This D.G./D.I. is not used to report discrepancies. The Control Message always reports back D.G./D.I as at declaration message. </t>
  </si>
  <si>
    <t>266</t>
  </si>
  <si>
    <t>G0045</t>
  </si>
  <si>
    <t>The information in this Data Group/Data Item will override the information included in the CC015C (or in the latest CC013C, if any).</t>
  </si>
  <si>
    <t>267</t>
  </si>
  <si>
    <t>G0050</t>
  </si>
  <si>
    <t>The Reference number shall include the ARC number or the fallback eAD reference number when the ‘Type’ of the ‘Additional reference’ is C651 or C658 respectively.</t>
  </si>
  <si>
    <t>268</t>
  </si>
  <si>
    <t>G0057</t>
  </si>
  <si>
    <t>Common Code List can be extended or restricted at national level. Purely national codes are not included in Common Domain messages.</t>
  </si>
  <si>
    <t>269</t>
  </si>
  <si>
    <t>G0058</t>
  </si>
  <si>
    <t>When &lt;CONSIGNMENT-HOUSE CONSIGNMENT-CONSIGNMENT ITEM-PREVIOUS
DOCUMENT.Type&gt; is in SET {C651, C658} the Unique Body Reference (UBR) is required to be recorded in this field.</t>
  </si>
  <si>
    <t>270</t>
  </si>
  <si>
    <t>G0061</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</si>
  <si>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</si>
  <si>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271</t>
  </si>
  <si>
    <t>G0062</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</si>
  <si>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</si>
  <si>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272</t>
  </si>
  <si>
    <t>G0064</t>
  </si>
  <si>
    <t>The message must be sent within thirteen (13) days from the day the “Destination Control Results” C_DES_CON (IE018) message is sent to the Office of Departure</t>
  </si>
  <si>
    <t>273</t>
  </si>
  <si>
    <t>G0068</t>
  </si>
  <si>
    <t xml:space="preserve">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REFERENCE.Type&gt; is in SET CL234 (DocumentTypeExcise)).
In this case, the Data Group &lt;GOODS SHIPMENT- GOODS ITEM- PREVIOUS DOCUMENT&gt; of the Export declaration, will be mapped with the Data Group &lt;CONSIGNMENT- HOUSE CONSIGNMENT- CONSIGNMENT ITEM- ADDITIONAL REFERENCE&gt; of the Transit declaration.   </t>
  </si>
  <si>
    <t>274</t>
  </si>
  <si>
    <t>G0069</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</si>
  <si>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</si>
  <si>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275</t>
  </si>
  <si>
    <t>G0071</t>
  </si>
  <si>
    <t>In case of Export Followed by Transit (i.e. &lt;CONSIGNMENT-HOUSE CONSIGNMENT- PREVIOUS DOCUMENT.Type&gt; = ‘N830’), all and only the goods items declared in &lt;GOODS SHIPMENT-GOODS ITEM&gt; as defined in the related Export declaration (identified by the MRN) must be included in &lt;CONSIGNMENT-HOUSE CONSIGNMENT- CONSIGNMENT ITEM&gt; Data Group.</t>
  </si>
  <si>
    <t>276</t>
  </si>
  <si>
    <t>G0072</t>
  </si>
  <si>
    <t xml:space="preserve">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ITEM.Declaration goods item number&gt; = &lt;CONSIGNMENT-HOUSE CONSIGNMENT- CONSIGNMENT ITEM.Goods item number&gt;). Keeping the order of the goods item is required to enable the automatic validation of the matching of the goods in the context of Export followed by Transit.
</t>
  </si>
  <si>
    <t>277</t>
  </si>
  <si>
    <t>G0073</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</si>
  <si>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OPERATION.Transit procedure category&gt; shall be equal to ‘1’= External Transit Procedure) for that (or those) Export MRN(s).</t>
  </si>
  <si>
    <t>278</t>
  </si>
  <si>
    <t>G0074</t>
  </si>
  <si>
    <t>The Administrative Reference Code (ARC) or the fallback e-AD reference number shall be recorded in this Data Item.</t>
  </si>
  <si>
    <t>279</t>
  </si>
  <si>
    <t>G0085</t>
  </si>
  <si>
    <t>The CD906C shall never reject another message CD906C nor a message CD917C. Action will be taken by National Help Desks.</t>
  </si>
  <si>
    <t>280</t>
  </si>
  <si>
    <t>G0086</t>
  </si>
  <si>
    <t>The CD917C shall never reject a message CD917C. Action will be taken by National Help Desks.</t>
  </si>
  <si>
    <t>281</t>
  </si>
  <si>
    <t>G0088</t>
  </si>
  <si>
    <t>When &lt;CONSIGNMENT.Inland mode of transport&gt; is EQUAL to '3', the identification number of the trailer must also be provided (where applicable).</t>
  </si>
  <si>
    <t>282</t>
  </si>
  <si>
    <t>G0090</t>
  </si>
  <si>
    <t>The Data Group ‘Carrier’ shall be provided if the value is different from the ‘Holder of the transit procedure’.
The Data Group ‘Carrier’ should not be present if the ‘Holder of the transit procedure’ is also the ‘Carrier’.</t>
  </si>
  <si>
    <t>283</t>
  </si>
  <si>
    <t>G0101</t>
  </si>
  <si>
    <t xml:space="preserve">The value of the Data Item &lt;INVALIDATION.Initiated by customs&gt; is 
 ‘0’ ('No') when the request to invalidate is initiated by the trader;
The value of the Data Item &lt;INVALIDATION.Initiated by customs&gt; is 
 ‘1’ ('Yes') when the request to invalidate is initiated by the customs.
</t>
  </si>
  <si>
    <t>284</t>
  </si>
  <si>
    <t>G0102</t>
  </si>
  <si>
    <t>For each type of authorisation, the authorisation is valid for the whole declaration (i.e. for the different HOUSE CONSIGNMENTS).</t>
  </si>
  <si>
    <t>285</t>
  </si>
  <si>
    <t>G0103</t>
  </si>
  <si>
    <t xml:space="preserve">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
</t>
  </si>
  <si>
    <t>286</t>
  </si>
  <si>
    <t>G0105</t>
  </si>
  <si>
    <t>Information recorded under this data group is solely for communication purposes. No legal liabilities exist upon the specific contact person.</t>
  </si>
  <si>
    <t>287</t>
  </si>
  <si>
    <t>G0110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</si>
  <si>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</si>
  <si>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288</t>
  </si>
  <si>
    <t>G0111</t>
  </si>
  <si>
    <t>The Data Item &lt;CONSISTENCY CHECKS WARNING.Warning code&gt; shall include the Consistency Check code that is applicable to the &lt;EVALUATED MESSAGE.Message type&gt; (as defined in CL903).</t>
  </si>
  <si>
    <t>289</t>
  </si>
  <si>
    <t>G0112</t>
  </si>
  <si>
    <t xml:space="preserve">If IMO ship identification number (type ‘10’) exists for that ship, it must be used and the Name of the sea-going vessel (type ‘11’) shall not be used. </t>
  </si>
  <si>
    <t>290</t>
  </si>
  <si>
    <t>G0113</t>
  </si>
  <si>
    <t>The country code used to define the ‘Country of destination’ can be different from the country code used in the data item ‘Country’ included in the address of the ‘Consignee’.</t>
  </si>
  <si>
    <t>291</t>
  </si>
  <si>
    <t>G0114</t>
  </si>
  <si>
    <t>The Data Item &lt;AUTHORISATION.Type&gt; shall include the value ‘C521’ when the transit declaration is submitted under simplified procedure (authorised consignor) and only in this case.</t>
  </si>
  <si>
    <t>292</t>
  </si>
  <si>
    <t>G0115</t>
  </si>
  <si>
    <t>This Data Item is required as per UCC-DA (Annex B) but may be waived for modes of transport other than rail in case the transit movement does not cross the external border of the Union.</t>
  </si>
  <si>
    <t>293</t>
  </si>
  <si>
    <t>G0117</t>
  </si>
  <si>
    <t>Common Code List can be extended at national level. Purely national codes are not included in Common Domain messages.</t>
  </si>
  <si>
    <t>294</t>
  </si>
  <si>
    <t>G0118</t>
  </si>
  <si>
    <t xml:space="preserve">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
</t>
  </si>
  <si>
    <t>295</t>
  </si>
  <si>
    <t>G0119</t>
  </si>
  <si>
    <t xml:space="preserve">This Data Group is “Required” except where one of the following conditions apply:
-For the declaration that include Inland Mode Of Transport with the value ‘5’;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
</t>
  </si>
  <si>
    <t>296</t>
  </si>
  <si>
    <t>G0120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</si>
  <si>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</si>
  <si>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297</t>
  </si>
  <si>
    <t>G0123</t>
  </si>
  <si>
    <t xml:space="preserve">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
</t>
  </si>
  <si>
    <t>298</t>
  </si>
  <si>
    <t>G0125</t>
  </si>
  <si>
    <t xml:space="preserve">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</si>
  <si>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 xml:space="preserve">N/A </t>
  </si>
  <si>
    <t>299</t>
  </si>
  <si>
    <t>G0126</t>
  </si>
  <si>
    <t>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t>
  </si>
  <si>
    <t>300</t>
  </si>
  <si>
    <t>G0127</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</si>
  <si>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</si>
  <si>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301</t>
  </si>
  <si>
    <t>G0130</t>
  </si>
  <si>
    <t>IF two or more Customs offices of transit belong to the same National Administration, THEN only one CD050C is sent to that National Administration.</t>
  </si>
  <si>
    <t>302</t>
  </si>
  <si>
    <t>G0131</t>
  </si>
  <si>
    <t>IF discrepancies have been found the Data Group will be filled in with new values amending initial declaration.</t>
  </si>
  <si>
    <t>303</t>
  </si>
  <si>
    <t>G0137</t>
  </si>
  <si>
    <t>The transition will be synchronized for all countries using a date that will be agreed by ECCG (national applications are expected to manage this data item as a dynamic data element). This technical rule may be replaced by a BRT.</t>
  </si>
  <si>
    <t>304</t>
  </si>
  <si>
    <t>G0139</t>
  </si>
  <si>
    <t>The ‘0’ (zero) value should only be used in cases where the customs officer identifies that two or more goods items are packaged together but this was not declared correctly at first instance.</t>
  </si>
  <si>
    <t>305</t>
  </si>
  <si>
    <t>G0142</t>
  </si>
  <si>
    <t>&lt;CUSTOMS OFFICE OF TRANSIT (DECLARED)&gt; shall be declared when switching from a contracting party to a different contracting party.</t>
  </si>
  <si>
    <t>306</t>
  </si>
  <si>
    <t>G0143</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</si>
  <si>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</si>
  <si>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307</t>
  </si>
  <si>
    <t>G0150</t>
  </si>
  <si>
    <t>Only those without CD118C</t>
  </si>
  <si>
    <t>308</t>
  </si>
  <si>
    <t>G0151</t>
  </si>
  <si>
    <t>Exceptional case of CD114C/CD115C without CD118C.</t>
  </si>
  <si>
    <t>309</t>
  </si>
  <si>
    <t>G0152</t>
  </si>
  <si>
    <t>Only those without CD168C.</t>
  </si>
  <si>
    <t>310</t>
  </si>
  <si>
    <t>G0153</t>
  </si>
  <si>
    <t>Exceptional case of CD164C/CD165C without CD168C.</t>
  </si>
  <si>
    <t>311</t>
  </si>
  <si>
    <t>G0160</t>
  </si>
  <si>
    <t>If the declaration is submitted under simplified procedure then this D.G/D.I. must be present.</t>
  </si>
  <si>
    <t>312</t>
  </si>
  <si>
    <t>G0165</t>
  </si>
  <si>
    <t>IF the declaration is submitted under simplified procedure AND the authorisation of which foresees the use of seals,
THEN &lt;CONSIGNMENT-TRANSPORT EQUIPMENT.Number of seals&gt; is GREATER than '0'.</t>
  </si>
  <si>
    <t>313</t>
  </si>
  <si>
    <t>G0167</t>
  </si>
  <si>
    <t xml:space="preserve">In case of pre-lodged declaration, the Authorisation should be still valid until the PRESENTATION NOTIFICATION FOR THE PRE-LODGED DECLARATION message (CC170C) is submitted when it will be revalidated. </t>
  </si>
  <si>
    <t>314</t>
  </si>
  <si>
    <t>G0170</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</si>
  <si>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 or a Customs Office of Incident Registration).</t>
  </si>
  <si>
    <t>315</t>
  </si>
  <si>
    <t>G0171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</si>
  <si>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</si>
  <si>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316</t>
  </si>
  <si>
    <t>G0172</t>
  </si>
  <si>
    <t xml:space="preserve">The details filled in the Data Group, are those of the Contact person located in the country of the competent authority. </t>
  </si>
  <si>
    <t>317</t>
  </si>
  <si>
    <t>G0173</t>
  </si>
  <si>
    <t xml:space="preserve">The data filled in the Data Group (Phone number) shall be valid within the country where the competent authority is located.  </t>
  </si>
  <si>
    <t>318</t>
  </si>
  <si>
    <t>G0186</t>
  </si>
  <si>
    <t>&lt;UNLOADING REMARK.Unloading completion&gt; is used as a flag and it can contain 2 possible values:
     ‘0’ = ‘NO’ This means that the unloading of the goods is not yet completed;
     ‘1’ = ‘YES’ This means that the goods are completely unloaded.</t>
  </si>
  <si>
    <t>319</t>
  </si>
  <si>
    <t>G0190</t>
  </si>
  <si>
    <t xml:space="preserve">The 'CUSTOMS OFFICE OF RECOVERY REQUESTING' is the Competent Authority of Recovery that requests another Competent Authority to perform the recovery.
The 'CUSTOMS OFFICE OF RECOVERY REQUESTED' is the Competent Authority of Recovery that is requested to perform the recovery.
</t>
  </si>
  <si>
    <t>320</t>
  </si>
  <si>
    <t>G0196</t>
  </si>
  <si>
    <t>This data group must contain the full transport equipment details and not only what is different compared to the data declared in the customs declaration.</t>
  </si>
  <si>
    <t>321</t>
  </si>
  <si>
    <t>G0201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</si>
  <si>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</si>
  <si>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322</t>
  </si>
  <si>
    <t>G0203</t>
  </si>
  <si>
    <t>The Data Group will be filled in with a Customs Office having the role ‘ENQ’ (‘Competent Authority of Enquiry at Destination’) valid in CS/RD2 at the time of sending the message.</t>
  </si>
  <si>
    <t>323</t>
  </si>
  <si>
    <t>G0204</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</si>
  <si>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</si>
  <si>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324</t>
  </si>
  <si>
    <t>G0205</t>
  </si>
  <si>
    <t xml:space="preserve">&lt;UNLOADING REMARK.Conform&gt; is used as a flag and it can contain 2 possible values:
       ‘0’ = ‘NO’ there are unloading remarks;
       ‘1’ = ‘YES’ no unloading remarks present.
</t>
  </si>
  <si>
    <t>325</t>
  </si>
  <si>
    <t>G0210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</si>
  <si>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</si>
  <si>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326</t>
  </si>
  <si>
    <t>G0213</t>
  </si>
  <si>
    <t>The message CC017C is used to communicate information to the Customs Office of Departure about the minor and/or major discrepancies (if any) identified by the Authorised Consignor.</t>
  </si>
  <si>
    <t>327</t>
  </si>
  <si>
    <t>G0217</t>
  </si>
  <si>
    <t xml:space="preserve">From the originally received IE, only the D.G./D.I. in error are transmitted back to the Trader, indicating whether the D.G./D.I. in question is (are) missing or incorrect.
</t>
  </si>
  <si>
    <t xml:space="preserve">AES P1
NCTS P5
</t>
  </si>
  <si>
    <t>328</t>
  </si>
  <si>
    <t>G0231</t>
  </si>
  <si>
    <t>NTA will pass to the NECA, the value from the Data Item &lt;CC029C-TRANSIT OPERATION.Declaration Type&gt; where the CL231 (NCTS-P5) applies.</t>
  </si>
  <si>
    <t>329</t>
  </si>
  <si>
    <t>G0300</t>
  </si>
  <si>
    <t>The UN Number must be present if the commodity includes dangerous goods that are listed in the United Nations Dangerous Goods Code (UNDG).</t>
  </si>
  <si>
    <t>330</t>
  </si>
  <si>
    <t>G0301</t>
  </si>
  <si>
    <t>The Data Item &lt;CONSIGNMENT-HOUSE CONSIGNMENT-CONSIGNMENT ITEM-COMMODITY.CUS code&gt; can be used when the CL016 (CUSCode) in CS/RD2 includes [CUS code &amp; CN code] where the CN code matches with the &lt;CONSIGNMENT-HOUSE CONSIGNMENT-CONSIGNMENT ITEM-COMMODITY-COMMODITY CODE. Harmonized System sub-heading code&gt; &amp; &lt;CONSIGNMENT-HOUSE CONSIGNMENT-CONSIGNMENT ITEM-COMMODITY-COMMODITY CODE.Combined nomenclature code&gt;.</t>
  </si>
  <si>
    <t>331</t>
  </si>
  <si>
    <t>G0321</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</si>
  <si>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</si>
  <si>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332</t>
  </si>
  <si>
    <t>G0332</t>
  </si>
  <si>
    <t>IF &lt;Container indicator&gt; is NOT PRESENT then data group &lt;TRANSPORT EQUIPMENT&gt; shall NOT be PRESENT, too. &lt;Container indicator&gt; functions as the governing data item for data group &lt;TRANSPORT EQUIPMENT&gt;.</t>
  </si>
  <si>
    <t>333</t>
  </si>
  <si>
    <t>G0360</t>
  </si>
  <si>
    <t xml:space="preserve">IF discrepancies have been found in one or more Data Groups or Data Items     
OR
a new data element has been found during the control
THEN the D.G. / D.I.= "R" and is used to report these discrepancies
ELSE the D.G. / D.I. = "N". </t>
  </si>
  <si>
    <t>334</t>
  </si>
  <si>
    <t>G0367</t>
  </si>
  <si>
    <t>IF the message is a Negative CD003C/CD038C/CD115C/CD165C
THEN this Data Item is Required 
ELSE this Data Item is not used.</t>
  </si>
  <si>
    <t>335</t>
  </si>
  <si>
    <t>G0414</t>
  </si>
  <si>
    <t xml:space="preserve">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
</t>
  </si>
  <si>
    <t>336</t>
  </si>
  <si>
    <t>G0424</t>
  </si>
  <si>
    <t xml:space="preserve">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REFERENCE.Type&gt; is EQUAL to 'C658C -FAD -Fallback e-AD (EMCS)’, the national Fallback registration number shall be recorded in this field.
</t>
  </si>
  <si>
    <t>337</t>
  </si>
  <si>
    <t>G0500</t>
  </si>
  <si>
    <t>The exact content of the CL326 (QualifierOfTheIdentification) is defined nationally, considering -for example -that only in some NAs the value 'T' must only be used in case “House number” and “Postcode” or only “Postcode” define an exact and unique location.</t>
  </si>
  <si>
    <t>338</t>
  </si>
  <si>
    <t>G0510</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</si>
  <si>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</si>
  <si>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339</t>
  </si>
  <si>
    <t>G0587</t>
  </si>
  <si>
    <t>The Customs Office of Exit for Transit shall be provided - in case of transit declaration combined with EXS - when the goods will exit the Security Area to enter (or re-enter) a CTC country that is not in the Security Area.</t>
  </si>
  <si>
    <t>340</t>
  </si>
  <si>
    <t>G0650</t>
  </si>
  <si>
    <t>At least one of the optional Data Items of this Data Group must be present in GUARANTEE UPDATE NOTIFICATION message.</t>
  </si>
  <si>
    <t>341</t>
  </si>
  <si>
    <t>G0670</t>
  </si>
  <si>
    <t>If all goods items are related a single container, the data group can be omitted.
Otherwise all the goods items related to this container (if present) must be declared.
All the non-containerised goods items related to this seals information (if present) must be declared as well.</t>
  </si>
  <si>
    <t>342</t>
  </si>
  <si>
    <t>G0715</t>
  </si>
  <si>
    <t>Each occurrence of this data group can include either a common risk or a national risk (it cannot be merged in one occurrence).</t>
  </si>
  <si>
    <t>343</t>
  </si>
  <si>
    <t>G0716</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</si>
  <si>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</si>
  <si>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344</t>
  </si>
  <si>
    <t>G0789</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</si>
  <si>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</si>
  <si>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345</t>
  </si>
  <si>
    <t>G0821</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</si>
  <si>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</si>
  <si>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346</t>
  </si>
  <si>
    <t>G0825</t>
  </si>
  <si>
    <t>-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</si>
  <si>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347</t>
  </si>
  <si>
    <t>G0850</t>
  </si>
  <si>
    <t>This Data Group must be filled in if a &lt;REPRESENTATIVE&gt; is used by the &lt;HOLDER OF THE TRANSIT PROCEDURE&gt;.</t>
  </si>
  <si>
    <t>348</t>
  </si>
  <si>
    <t>G0860</t>
  </si>
  <si>
    <t>This Data Group must be filled in if the Data Group &lt;REPRESENTATIVE&gt; was used in the preceding message that was received by the &lt;CUSTOMS OFFICE OF DEPARTURE&gt;.</t>
  </si>
  <si>
    <t>349</t>
  </si>
  <si>
    <t>G0868</t>
  </si>
  <si>
    <t>The data recorded under this data group must be exactly the same as in the respective data group of the preceding message that is received.</t>
  </si>
  <si>
    <t>350</t>
  </si>
  <si>
    <t>G0869</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</si>
  <si>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</si>
  <si>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351</t>
  </si>
  <si>
    <t>G0905</t>
  </si>
  <si>
    <t>Enter value '1' (one) if a hard copy was given to the Holder of the transit procedure</t>
  </si>
  <si>
    <t>352</t>
  </si>
  <si>
    <t>G0906</t>
  </si>
  <si>
    <t>This field is domain specific and it includes the numeric values 1 for NCTS, 2 for AES.</t>
  </si>
  <si>
    <t>353</t>
  </si>
  <si>
    <t>G0988</t>
  </si>
  <si>
    <t>The Country of dispatch can be different from the Country defined in the address of the Consignor.</t>
  </si>
  <si>
    <t>354</t>
  </si>
  <si>
    <t>G0989</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</si>
  <si>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t>
  </si>
  <si>
    <t>355</t>
  </si>
  <si>
    <t>G0990</t>
  </si>
  <si>
    <t>It will include only the information for the Goods Items that are excise goods (i.e. with &lt;GOODS SHIPMENT- GOODS ITEM-PREVIOUS DOCUMENT.Type&gt; being C651 or C658).</t>
  </si>
  <si>
    <t>356</t>
  </si>
  <si>
    <t>G0991</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</si>
  <si>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</si>
  <si>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357</t>
  </si>
  <si>
    <t>G0999</t>
  </si>
  <si>
    <t>The format is defined as 'n..5', but the maximum value for AES is '999', taking into account the multiplicity '999x' of the Data Group.</t>
  </si>
  <si>
    <t>358</t>
  </si>
  <si>
    <t>R0001</t>
  </si>
  <si>
    <t>Each &lt;CD144C-RESPONSE INFORMATION.Information code&gt; can only be used once per message</t>
  </si>
  <si>
    <t>Each /CD144C/ResponseInformation/informationCode can only be used once per message</t>
  </si>
  <si>
    <t>359</t>
  </si>
  <si>
    <t>R0002</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</si>
  <si>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</si>
  <si>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</si>
  <si>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360</t>
  </si>
  <si>
    <t>R0003</t>
  </si>
  <si>
    <t xml:space="preserve">Each &lt;CUSTOMS OFFICE OF TRANSIT (DECLARED). Reference number&gt; is unique throughout the declaration. </t>
  </si>
  <si>
    <t xml:space="preserve">Each /*/CustomsOfficeOfTransitDeclared/referenceNumber is unique throughout the declaration. </t>
  </si>
  <si>
    <t>361</t>
  </si>
  <si>
    <t>R0004</t>
  </si>
  <si>
    <t>The value of &lt;CUSTOMS OFFICE OF TRANSIT (DECLARED).Arrival date and time estimated&gt; field is considered valid only if it is not LESS than or EQUAL to &lt;TRANSIT OPERATION.Release date&gt;</t>
  </si>
  <si>
    <t>The value of /*/CustomsOfficeOfTransitDeclared/arrivalDateAndTimeEstimated field is considered valid only if it is not LESS than or EQUAL to /*/TransitOperation/releaseDate</t>
  </si>
  <si>
    <t>362</t>
  </si>
  <si>
    <t>R0005</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</si>
  <si>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</si>
  <si>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 date and time</t>
  </si>
  <si>
    <t>363</t>
  </si>
  <si>
    <t>R0006</t>
  </si>
  <si>
    <t xml:space="preserve">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 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&lt;CUSTOMS OFFICE OF TRANSIT (DECLARED). 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</si>
  <si>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</si>
  <si>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364</t>
  </si>
  <si>
    <t>R0007</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</si>
  <si>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</si>
  <si>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</si>
  <si>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365</t>
  </si>
  <si>
    <t>R0008</t>
  </si>
  <si>
    <t>&lt;Correlation identifier&gt; shall be EQUAL to the &lt;Message identification&gt; of the request/rejected message.</t>
  </si>
  <si>
    <t>/*/correlationIdentifier shall be EQUAL to the /*/messageIdentification of the request/rejected message.</t>
  </si>
  <si>
    <t>366</t>
  </si>
  <si>
    <t>R0019</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</si>
  <si>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</si>
  <si>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</si>
  <si>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367</t>
  </si>
  <si>
    <t>R0020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</si>
  <si>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</si>
  <si>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</si>
  <si>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368</t>
  </si>
  <si>
    <t>R0023</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</si>
  <si>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</si>
  <si>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</si>
  <si>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369</t>
  </si>
  <si>
    <t>R0026</t>
  </si>
  <si>
    <t>&lt;CC191C-TRANSIT OPERATION&gt; must be EQUAL to &lt;CC190C-TRANSIT OPERATION&gt; AND
&lt;CC191C-CUSTOMS OFFICE OF EXIT&gt; must be EQUAL to &lt;CC190C-CUSTOMS OFFICE OF EXIT&gt; AND
&lt;CC191C-CUSTOMS OFFICE OF DEPARTURE&gt; must be EQUAL to &lt;CC190C-CUSTOMS OFFICE OF DEPARTURE&gt;</t>
  </si>
  <si>
    <t>/CC191C/TransitOperation/ must be EQUAL to /CC190C/TransitOperation/ AND
/CC191C/CustomsOfficeOfExit/ must be EQUAL to /CC190C/CustomsOfficeOfExit/ AND
/CC191C/CustomsOfficeOfDeparture/ must be EQUAL to /CC190C/CustomsOfficeOfDeparture</t>
  </si>
  <si>
    <t>370</t>
  </si>
  <si>
    <t>R0028</t>
  </si>
  <si>
    <t>The structure of this Data Item is validated as specified in DDCOM. The check digit must follow the ISO 6346 standard.</t>
  </si>
  <si>
    <t>371</t>
  </si>
  <si>
    <t>R0054</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</si>
  <si>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</si>
  <si>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372</t>
  </si>
  <si>
    <t>R0055</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</si>
  <si>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</si>
  <si>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</si>
  <si>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373</t>
  </si>
  <si>
    <t>R0060</t>
  </si>
  <si>
    <t xml:space="preserve">IF &lt;CONSIGNMENT-HOUSE CONSIGNMENT-CONSIGNMENT ITEM-COMMODITY-COMMODITY  CODE.Combined nomenclature code&gt; is PRESENT 
THEN the concatenation of the Data Items &lt;CONSIGNMENT-HOUSE CONSIGNMENT-CONSIGNMENT ITEM-COMMODITY-COMMODITY CODE.Harmonized System sub-heading code&gt; (an6) and &lt;CONSIGNMENT-HOUSE CONSIGNMENT-CONSIGNMENT ITEM-COMMODITY-COMMODITY CODE.Combined nomenclature code&gt; (an2) must be a valid code in the TARIC database (validated only by the EU countries).
</t>
  </si>
  <si>
    <t xml:space="preserve">IF /*/Consignment/HouseConsignment/ConsignmentItem/Commodity/
CommodityCode/combinedNomenclatureCode is PRESENT 
THEN the concatenation of the Data Items /*/Consignment/HouseConsignment/
ConsignmentItem/Commodity/CommodityCode/harmonizedSystemSubHeadingCode (an6) and /*/Consignment/HouseConsignment/ConsignmentItem/Commodity/
CommodityCode/combinedNomenclatureCode (an2) must be a valid code in the TARIC database (validated only by the EU countries).
</t>
  </si>
  <si>
    <t>374</t>
  </si>
  <si>
    <t>R0076</t>
  </si>
  <si>
    <t>IF &lt;CONSIGNMENT-ACTIVE BORDER TRANSPORT MEANS.Type of identification&gt; is in SET {10,21,30,40,41,80}
THEN &lt;CONSIGNMENT-ACTIVE BORDER TRANSPORT MEANS. Identification number&gt; must not contain lowercase letters.</t>
  </si>
  <si>
    <t>IF /*/Consignment/ActiveBorderTransportMeans/typeOfIdentification is in SET {10,21,30,40,41,80}
THEN /*/Consignment/ActiveBorderTransportMeans/identificationNumber shall not contain lowercase letters.</t>
  </si>
  <si>
    <t>375</t>
  </si>
  <si>
    <t>R0100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</si>
  <si>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</si>
  <si>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</si>
  <si>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376</t>
  </si>
  <si>
    <t>R0102</t>
  </si>
  <si>
    <t>Data item &lt;INVALIDATION.Decision&gt; can contain 2 valid values:
 - ‘0’ = ‘No’: Invalidation refused by Customs: Decision
 - ‘1’ = ‘Yes’: Invalidation accepted by Customs: Decision</t>
  </si>
  <si>
    <t>Data item /*/Invalidation/decision can contain 2 valid values:
 - ‘0’ = ‘No’: Invalidation refused by Customs: Decision
 - ‘1’ = ‘Yes’: Invalidation accepted by Customs: Decision</t>
  </si>
  <si>
    <t>377</t>
  </si>
  <si>
    <t>R0103</t>
  </si>
  <si>
    <t xml:space="preserve">IF &lt;CUSTOMS OFFICE OF EXIT FOR TRANSIT (DECLARED)&gt; is PRESENT 
THEN 
&lt;CUSTOMS OFFICE OF EXIT FOR TRANSIT (DECLARED). Reference number&gt; is NOT EQUAL to 
&lt;CUSTOMS OFFICE TRANSIT (DECLARED).Reference number&gt; AND is NOT EQUAL to &lt;CUSTOMS OFFICE OF DESTINATION (DECLARED).Reference number&gt; 
</t>
  </si>
  <si>
    <t xml:space="preserve">IF /*/CustomsOfficeOfExitForTransitDeclared is PRESENT 
THEN 
/*/CustomsOfficeOfExitForTransitDeclared/referenceNumber is NOT EQUAL to 
/*/CustomsOfficeOfTransitDeclared/referenceNumber AND is NOT EQUAL to /*/CustomsOfficeOfDestinationDeclared/referenceNumber 
</t>
  </si>
  <si>
    <t>378</t>
  </si>
  <si>
    <t>R0106</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</si>
  <si>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</si>
  <si>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</si>
  <si>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379</t>
  </si>
  <si>
    <t>R0107</t>
  </si>
  <si>
    <t>&lt;TRANSPORT EQUIPMENT-SEAL.Identifier&gt; is unique in the whole declaration.</t>
  </si>
  <si>
    <t xml:space="preserve">/*/TransportEquipment/Seal/identifier is unique in the whole declaration.
</t>
  </si>
  <si>
    <t>380</t>
  </si>
  <si>
    <t>R0165</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</si>
  <si>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</si>
  <si>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</si>
  <si>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381</t>
  </si>
  <si>
    <t>R0219</t>
  </si>
  <si>
    <t xml:space="preserve">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
</t>
  </si>
  <si>
    <t xml:space="preserve">IF /*/Consignment/HouseConsignment/ConsignmentItem/Packaging/numberOfPackages is EQUAL to '0' (zero)
THEN no further data group /*/Consignment/HouseConsignment/ConsignmentItem/Packaging with a value not equal to '0' (zero) in the data item /*/Consignment/HouseConsignment/ConsignmentItem/Packaging/numberOfPackages is specified for this data group /*/HouseConsignment/ConsignmentItem.
</t>
  </si>
  <si>
    <t>382</t>
  </si>
  <si>
    <t>R0220</t>
  </si>
  <si>
    <t xml:space="preserve">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
</t>
  </si>
  <si>
    <t xml:space="preserve">IF /*/Consignment/HouseConsignment/ConsignmentItem/Packaging/numberOfPackages is EQUAL to '0' (zero)
THEN /*/Consignment/HouseConsignment/ConsignmentItem/Packaging/typeOfPackages shall not be in SET CL182 for this data group /*/ Consignment/HouseConsignment/ConsignmentItem.
</t>
  </si>
  <si>
    <t>383</t>
  </si>
  <si>
    <t>R0221</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</si>
  <si>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</si>
  <si>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</si>
  <si>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384</t>
  </si>
  <si>
    <t>R0223</t>
  </si>
  <si>
    <t xml:space="preserve">IF &lt;CONSIGNMENT-HOUSE CONSIGNMENT-CONSIGNMENT ITEM-COMMODITY-GOODS MEASURE.Gross mass&gt; is GREATER THAN '0' (zero value).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</si>
  <si>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</si>
  <si>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385</t>
  </si>
  <si>
    <t>R0261</t>
  </si>
  <si>
    <t>IF Guarantee type is in SET {2, 4}
THEN &lt;GUARANTEE REFERENCE-GUARANTEE QUERY.Query identifier&gt; is in SET {1, 4}</t>
  </si>
  <si>
    <t>IF Guarantee type is in SET {2, 4}
THEN /*/GuaranteeReference/GuaranteeQuery/queryIdentifier is in SET {1, 4}</t>
  </si>
  <si>
    <t>386</t>
  </si>
  <si>
    <t>R0263</t>
  </si>
  <si>
    <t>The Data Item can be used only with Guarantee types ‘0’ (guarantee waiver), ‘1’ (comprehensive guarantee) or ‘9’ (Individual guarantee with multiple usage), with either Query Identifier ‘1’ (usage only) or ‘3’ (usage and exposure)</t>
  </si>
  <si>
    <t>387</t>
  </si>
  <si>
    <t>R0267</t>
  </si>
  <si>
    <t>The currency used for the amount concerned is always ‘EUR’</t>
  </si>
  <si>
    <t>388</t>
  </si>
  <si>
    <t>R0315</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</si>
  <si>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</si>
  <si>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</si>
  <si>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389</t>
  </si>
  <si>
    <t>R0318</t>
  </si>
  <si>
    <t>IF &lt;GUARANTEE.Guarantee type&gt; is EQUAL to '4'
THEN the format of &lt;GUARANTEE-GUARANTEE REFERENCE.GRN&gt; is 'an24'
ELSE the format of &lt;GUARANTEE-GUARANTEE REFERENCE.GRN&gt; is 'an17'</t>
  </si>
  <si>
    <t xml:space="preserve">IF /*/Guarantee/guaranteeType is EQUAL to '4'
THEN the format of /*/Guarantee/GuaranteeReference/GRN is 'an24'
ELSE the format of /*/Guarantee/GuaranteeReference/GRN is 'an17'
</t>
  </si>
  <si>
    <t>390</t>
  </si>
  <si>
    <t>R0324</t>
  </si>
  <si>
    <t xml:space="preserve">The format of &lt;GUARANTEE REFERENCE.GRN&gt; is 'an17' </t>
  </si>
  <si>
    <t xml:space="preserve">The format of /*/GuaranteeReference/GRN is 'an17' </t>
  </si>
  <si>
    <t>391</t>
  </si>
  <si>
    <t>R0350</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</si>
  <si>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</si>
  <si>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</si>
  <si>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392</t>
  </si>
  <si>
    <t>R0352</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</si>
  <si>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</si>
  <si>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</si>
  <si>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393</t>
  </si>
  <si>
    <t>R0364</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</si>
  <si>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</si>
  <si>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 xml:space="preserve">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
</t>
  </si>
  <si>
    <t>394</t>
  </si>
  <si>
    <t>R0410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</si>
  <si>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</si>
  <si>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</si>
  <si>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395</t>
  </si>
  <si>
    <t>R0416</t>
  </si>
  <si>
    <t xml:space="preserve">The Data Item &lt;CONSIGNMENT-HOUSE CONSIGNMENT-PREVIOUS DOCUMENT. Reference Number&gt; must include a valid ‘Export declaration’ or an ‘Export and exit summary declaration’ or a ‘Dispatch of goods in relation with special fiscal territories’.
</t>
  </si>
  <si>
    <t xml:space="preserve">The Data Item /*/Consignment/HouseConsignment/PreviousDocument/referenceNumber must include a valid export MRN. The 17th character must be in SET {A, B, E}.
</t>
  </si>
  <si>
    <t>396</t>
  </si>
  <si>
    <t>R0448</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</si>
  <si>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</si>
  <si>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</si>
  <si>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397</t>
  </si>
  <si>
    <t>R0449</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</si>
  <si>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</si>
  <si>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</si>
  <si>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398</t>
  </si>
  <si>
    <t>R0472</t>
  </si>
  <si>
    <t xml:space="preserve">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 </t>
  </si>
  <si>
    <t xml:space="preserve">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 
</t>
  </si>
  <si>
    <t>399</t>
  </si>
  <si>
    <t>R0473</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</si>
  <si>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</si>
  <si>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</si>
  <si>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400</t>
  </si>
  <si>
    <t>R0474</t>
  </si>
  <si>
    <t xml:space="preserve">IF &lt;CONSIGNMENT.Inland mode of transport&gt; is EQUAL to '3'
THEN the first data group iteration &lt;Consignment-Departure Transport Means.Type of identification&gt; must be EQUAL to '30';
IF &lt;CONSIGNMENT.Inland mode of transport&gt; is EQUAL to '3'
AND &lt;CONSIGNMENT-DEPARTURE TRANSPORT MEANS&gt; is PRESENT
THEN for THIS House Consignment, the first data group iteration &lt;CONSIGNMENT-HOUSE CONSIGNMENT-DEPARTURE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</si>
  <si>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 Consignment/DepartureTransportMeans is PRESENT
THEN for THIS House Consignment, the first data group iteration   /*/Consignment/HouseConsignment/DepartureTransportMeans/typeOfIdentification must be EQUAL to '30'.
</t>
  </si>
  <si>
    <t>401</t>
  </si>
  <si>
    <t>R0476</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</si>
  <si>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 
          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</si>
  <si>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t>
  </si>
  <si>
    <t>402</t>
  </si>
  <si>
    <t>R0506</t>
  </si>
  <si>
    <t xml:space="preserve">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destination&gt; is PRESENT for all
&lt;CONSIGNMENT-HOUSE CONSIGNMENT&gt;
THEN at least one occurrence of &lt;CONSIGNMENT-HOUSE CONSIGNMENT.Country of destination&gt; must be different from the others;
IF &lt;CONSIGNMENT-HOUSE CONSIGNMENT.Country of dispatch&gt; is PRESENT for all &lt;CONSIGNMENT-HOUSE CONSIGNMENT&gt; 
THEN at least one occurrence of &lt;CONSIGNMENT-HOUSE CONSIGNMENT.Country of dispatch&gt; must be different from the others.
</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</si>
  <si>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/*/Consignment/HouseConsignment/countryOfDestination is PRESENT for all /*/Consignment/HouseConsignment/ 
THEN at least one occurrence of /*/Consignment/HouseConsignment/countryOfDestination must be different from the others;
IF /*/Consignment/HouseConsignment/countryOfDispatch is PRESENT for all /*/Consignment/HouseConsignment/ 
THEN at least one occurrence of /*/Consignment/HouseConsignment/countryOfDispatch must be different from the others.</t>
  </si>
  <si>
    <t>403</t>
  </si>
  <si>
    <t>R0507</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</si>
  <si>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</si>
  <si>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</si>
  <si>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404</t>
  </si>
  <si>
    <t>R0509</t>
  </si>
  <si>
    <t>The &lt;CC190C-CUSTOMS OFFICE OF DEPARTURE.Reference number&gt; shall be EQUAL to the &lt;CC190C-CUSTOMS OFFICE OF EXIT.Reference number&gt;.</t>
  </si>
  <si>
    <t xml:space="preserve">The /CC190C/CustomsOfficeOfDeparture/referenceNumber shall be EQUAL to the 
/CC190C/CustomsOfficeOfExit/referenceNumber.
</t>
  </si>
  <si>
    <t>405</t>
  </si>
  <si>
    <t>R0510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</si>
  <si>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</si>
  <si>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</si>
  <si>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406</t>
  </si>
  <si>
    <t>R0516</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</si>
  <si>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</si>
  <si>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</si>
  <si>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407</t>
  </si>
  <si>
    <t>R0518</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</si>
  <si>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</si>
  <si>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</si>
  <si>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408</t>
  </si>
  <si>
    <t>R0519</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</si>
  <si>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</si>
  <si>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t>
  </si>
  <si>
    <t>409</t>
  </si>
  <si>
    <t>R0520</t>
  </si>
  <si>
    <t xml:space="preserve">IF ( the Data Item &lt;TRANSIT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
</t>
  </si>
  <si>
    <t xml:space="preserve">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t>
  </si>
  <si>
    <t>410</t>
  </si>
  <si>
    <t>R0551</t>
  </si>
  <si>
    <t>IF at least one iteration of &lt;CC191C-AES RESULTS-EXPORT OPERATION.Result indicator&gt; is in SET {N1, N2, N3, N4}
THEN &lt;CC191C-AES RESULTS.Global validation response&gt; is EQUAL to '0'</t>
  </si>
  <si>
    <t xml:space="preserve">IF at least one iteration of /CC191C/AESResults/ExportOperation/resultIndicator is in SET {N1, N2, N3, N4}
THEN /CC191C/AESResults/globalValidationResponse is EQUAL to '0'
</t>
  </si>
  <si>
    <t>411</t>
  </si>
  <si>
    <t>R0601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</si>
  <si>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ITEM.Declaration type&gt; is in SET {T2, T2F}
              ELSE &lt;TRANSIT OPERATION.Declaration type&gt; is in SET {T2, T2F}</t>
  </si>
  <si>
    <t>IF /*/Consignment/HouseConsignment/ConsignmentItem/AdditionalReference/type is in SET CL234 (DocumentTypeExcise)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</si>
  <si>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412</t>
  </si>
  <si>
    <t>R0705</t>
  </si>
  <si>
    <t>&lt;GUARANTEE REFERENCE-GUARANTEE QUERY.Period to date&gt; must be posterior to &lt;GUARANTEE REFERENCE-GUARANTEE QUERY.Period from date&gt;.</t>
  </si>
  <si>
    <t>/*/GuaranteeReference/GuaranteeQuery/periodToDate must be posterior to /*/GuaranteeReference/GuaranteeQuery/periodFromDate</t>
  </si>
  <si>
    <t>413</t>
  </si>
  <si>
    <t>R0720</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</si>
  <si>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</si>
  <si>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/CC015C/TransitOperation/declarationType is in SET {T1, TIR} 
THEN /CC190C/TransitOperation/ExportOperation/transitProcedureCategory is EQUAL to ‘1’
ELSE IF /CC015C/TransitOperation/declarationType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THEN /CC190C/TransitOperation/ExportOperation/transitProcedureCategory is EQUAL to ‘1’ 
ELSE /CC190C/TransitOperation/ExportOperation/transitProcedureCategory is EQUAL to ‘2’</t>
  </si>
  <si>
    <t>414</t>
  </si>
  <si>
    <t>R0789</t>
  </si>
  <si>
    <t>IF &lt;CUSTOMS OFFICE OF TRANSIT (DECLARED)&gt; is PRESENT 
THEN the multiplicity of &lt;CONSIGNMENT-ACTIVE BORDER TRANSPORT MEANS&gt; is up to 9x
ELSE the multiplicity of &lt;CONSIGNMENT-ACTIVE BORDER TRANSPORT MEANS&gt; is 1x</t>
  </si>
  <si>
    <t>IF/*/CustomsOfficeOfTransitDeclared is PRESENT
THEN the multiplicity of /*/Consignment/ActiveBorderTransportMeans is up to 9x 
ELSE the multiplicity of /*/Consignment/ActiveBorderTransportMeans is 1x</t>
  </si>
  <si>
    <t>415</t>
  </si>
  <si>
    <t>R0790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</si>
  <si>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</si>
  <si>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 xml:space="preserve">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
</t>
  </si>
  <si>
    <t>416</t>
  </si>
  <si>
    <t>R0840</t>
  </si>
  <si>
    <t xml:space="preserve">Only a valid EORI or TCUIN shall be used. The EORI shall be validated only by EU MS. The TCUIN shall be validated by EU MS and by the country where the TCUIN is defined. </t>
  </si>
  <si>
    <t>417</t>
  </si>
  <si>
    <t>R0849</t>
  </si>
  <si>
    <t>IF &lt;TRANSIT OPERATION. Declaration Type&gt; is EQUAL to ‘TIR’ 
THEN &lt;TRANSIT OPERATION. Reduced Dataset Indicator&gt; = “0”</t>
  </si>
  <si>
    <t>IF /*/TransitOperation/declarationType is EQUAL to ‘TIR’ 
THEN /*/TransitOperation/reducedDatasetIndicator = “0”</t>
  </si>
  <si>
    <t>418</t>
  </si>
  <si>
    <t>R0850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</si>
  <si>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</si>
  <si>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</si>
  <si>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419</t>
  </si>
  <si>
    <t>R0851</t>
  </si>
  <si>
    <t>The Identification number can be validated if the Consignee is located in the same contracting party as the Recipient.</t>
  </si>
  <si>
    <t>420</t>
  </si>
  <si>
    <t>R0855</t>
  </si>
  <si>
    <t xml:space="preserve">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
</t>
  </si>
  <si>
    <t xml:space="preserve">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
</t>
  </si>
  <si>
    <t>421</t>
  </si>
  <si>
    <t>R0859</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</si>
  <si>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</si>
  <si>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</si>
  <si>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422</t>
  </si>
  <si>
    <t>R0860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</si>
  <si>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</si>
  <si>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</si>
  <si>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423</t>
  </si>
  <si>
    <t>R0871</t>
  </si>
  <si>
    <t>Reference number assigned must be equal to the one included in CD001C, CD003C, CC013C, CC015C, CD050C, CD115C, CD160C OR CD165C.</t>
  </si>
  <si>
    <t>424</t>
  </si>
  <si>
    <t>R0875</t>
  </si>
  <si>
    <t>IF &lt;CC191C-AES RESULTS.Global validation response&gt; is EQUAL to '1'
THEN all iterations of &lt;CC191C-EXPORT OPERATION.Result indicator&gt; is EQUAL to 'P1'
ELSE at least one iteration of &lt;CC191C-EXPORT OPERATION.Result indicator&gt; is in SET {N1, N2, N3, N4}</t>
  </si>
  <si>
    <t xml:space="preserve">IF /CC191C/AESResults/globalValidationResponse is EQUAL to '1'
THEN all iterations of /CC191C/ExportOperation/resultIndicator is EQUAL to 'P1'
ELSE at least one iteration of /CC191C/ExportOperation/resultIndicator is in SET {N1, N2, N3, N4}
</t>
  </si>
  <si>
    <t>425</t>
  </si>
  <si>
    <t>R0900</t>
  </si>
  <si>
    <t xml:space="preserve">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 </t>
  </si>
  <si>
    <t xml:space="preserve">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
</t>
  </si>
  <si>
    <t>426</t>
  </si>
  <si>
    <t>R0901</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</si>
  <si>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</si>
  <si>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 xml:space="preserve">IF /*/TransitOperation/declarationType is EQUAL to 'TIR'
THEN the first two characters of /*/CustomsOfficeOfDestinationDeclared/referenceNumber is in SET CL010 
AND the first two characters of /*/CustomsOfficeOfDeparture/referenceNumber is in SET CL010
</t>
  </si>
  <si>
    <t>427</t>
  </si>
  <si>
    <t>R0904</t>
  </si>
  <si>
    <t>IF the country code (first two characters) in the &lt;CUSTOMS OFFICE OF DEPARTURE.Reference number&gt; is in SET {AD, SM}
THEN the country code (first two characters) in the &lt;CUSTOMS OFFICE OF DESTINATION (DECLARED).Reference number&gt; is in SET CL553 (MSCountry)</t>
  </si>
  <si>
    <t xml:space="preserve">IF the first two characters of /*/CustomsOfficeOfDeparture/referenceNumber is in SET {AD, SM}
THEN the first two characters of /*/CustomsOfficeOfDestinationDeclared/referenceNumber is in SET CL553
</t>
  </si>
  <si>
    <t>428</t>
  </si>
  <si>
    <t>R0905</t>
  </si>
  <si>
    <t>IF the country code (first two characters) in the &lt;CUSTOMS OFFICE OF DEPARTURE.Reference number&gt; is in SET CL112 (CountryCodesCTC)
THEN the country code (first two characters) in the &lt;CUSTOMS OFFICE OF DESTINATION (DECLARED).Reference number&gt; is NOT in SET {AD, SM}</t>
  </si>
  <si>
    <t xml:space="preserve">IF the first two characters of /*/CustomsOfficeOfDeparture/referenceNumber is in SET CL112
THEN the two characters of /*/CustomsOfficeOfDestinationDeclared/referenceNumber is NOT in SET{AD, SM}
</t>
  </si>
  <si>
    <t>429</t>
  </si>
  <si>
    <t>R0906</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</si>
  <si>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</si>
  <si>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 xml:space="preserve">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
</t>
  </si>
  <si>
    <t>430</t>
  </si>
  <si>
    <t>R0909</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</si>
  <si>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</si>
  <si>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</si>
  <si>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431</t>
  </si>
  <si>
    <t>R0910</t>
  </si>
  <si>
    <t xml:space="preserve">IF &lt;CC013C - AUTHORISATION.Type&gt; is NOT EQUAL to 'C521' OR &lt;CC015C - AUTHORISATION.Type&gt; is NOT EQUAL to 'C521'
THEN &lt;CONTROL RESULT.Code&gt; is in SET CL195 (ControlResultCodeDepartureSimplifiedExcluded)
</t>
  </si>
  <si>
    <t>IF /CC013C/Authorisation/type is NOT EQUAL to 'C521' OR 
/CC015C/Authorisation/type is NOT EQUAL to 'C521'
THEN /*/ControlResult/code is in SET CL195</t>
  </si>
  <si>
    <t>432</t>
  </si>
  <si>
    <t>R0911</t>
  </si>
  <si>
    <t xml:space="preserve">
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</si>
  <si>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</si>
  <si>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433</t>
  </si>
  <si>
    <t>R0912</t>
  </si>
  <si>
    <t>IF &lt;TRANSIT OPERATION.Declaration type&gt; is EQUAL to 'TIR' 
THEN &lt;CONTROL RESULT.Code&gt; is in SET CL195 (ControlResultCodeDepartureSimplifiedExcluded)</t>
  </si>
  <si>
    <t>IF /*/TransitOperation/declarationType is EQUAL to 'TIR' 
THEN /*/ControlResult/code is in SET CL195</t>
  </si>
  <si>
    <t>434</t>
  </si>
  <si>
    <t>R0983</t>
  </si>
  <si>
    <t>&lt;CONSIGNMENT-HOUSE CONSIGNMENT.Gross mass&gt; must be GREATER than OR EQUAL to the sum of &lt;CONSIGNMENT-HOUSE CONSIGNMENT-CONSIGNMENT ITEM-COMMODITY-GOODS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</si>
  <si>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</si>
  <si>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435</t>
  </si>
  <si>
    <t>R0987</t>
  </si>
  <si>
    <t>Each &lt;Sequence number&gt; is unique for the Data Group it belongs to. The sequence numbers shall be sequential, starting from '1' for the first iteration of the Data Group and increasing by '1' for each iteration.</t>
  </si>
  <si>
    <t>436</t>
  </si>
  <si>
    <t>R0988</t>
  </si>
  <si>
    <t>Each &lt; Goods item number&gt; is unique for the Data Group it belongs to. The Goods item number shall be sequential, starting from '1' for the first iteration of the Data Group and increasing by '1' for each iteration.</t>
  </si>
  <si>
    <t>437</t>
  </si>
  <si>
    <t>R0990</t>
  </si>
  <si>
    <t>The &lt;TRANSIT OPERATION.TIR carnet number&gt; must have the format an10 or an11 and must follow the algorithm defined by IRU, see DDNTA Main Document.</t>
  </si>
  <si>
    <t>The /*/TransitOperation/TIRCarnetNumber must have the format an10 or an11 and must follow the algorithm defined by IRU, see DDNTA Main Document.</t>
  </si>
  <si>
    <t>438</t>
  </si>
  <si>
    <t>R0994</t>
  </si>
  <si>
    <t>The value of &lt;CONSIGNMENT.Gross mass&gt; must be GREATER than or EQUAL to the sum of &lt;CONSIGNMENT-HOUSE CONSIGNMENT.Gross mass&gt; for all house consignments.</t>
  </si>
  <si>
    <t>The value of /*/Consignment/grossMass must be GREATER than or EQUAL to the sum of /*/Consignment/HouseConsignment/grossMass for all house consignments.</t>
  </si>
  <si>
    <t>439</t>
  </si>
  <si>
    <t>R0995</t>
  </si>
  <si>
    <t>For this data item only an EORI number is valid.</t>
  </si>
  <si>
    <t xml:space="preserve">For this data item only an EORI number is valid. </t>
  </si>
  <si>
    <t>440</t>
  </si>
  <si>
    <t>R3060</t>
  </si>
  <si>
    <t xml:space="preserve">IF &lt;CONSIGNMENT.Country Of Destination&gt; is in SET CL009 (CountryCodesCommonTransit)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 </t>
  </si>
  <si>
    <t xml:space="preserve">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
</t>
  </si>
  <si>
    <t>441</t>
  </si>
  <si>
    <t>R3061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</si>
  <si>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</si>
  <si>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</si>
  <si>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442</t>
  </si>
  <si>
    <t>R3062</t>
  </si>
  <si>
    <t xml:space="preserve">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&lt;CONSIGNMENT-HOUSE CONSIGNMENT- ADDITIONAL INFORMATION.Code&gt; shall not be EQUAL to '30600'
</t>
  </si>
  <si>
    <t xml:space="preserve">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
</t>
  </si>
  <si>
    <t>443</t>
  </si>
  <si>
    <t>S1002</t>
  </si>
  <si>
    <t xml:space="preserve">The validation of particular Data Group/Item shall be performed in the following sequence: C0466 &gt; C0812 &gt; B1966 &gt; C0587 </t>
  </si>
  <si>
    <t>444</t>
  </si>
  <si>
    <t>S1003</t>
  </si>
  <si>
    <t>The validation of particular Data Group/Item shall be performed in the following sequence: C0466 &gt; C0813</t>
  </si>
  <si>
    <t>445</t>
  </si>
  <si>
    <t>S1004</t>
  </si>
  <si>
    <t>The validation of particular Data Group/Item shall be performed in the following sequence: C0466 &gt; C0411</t>
  </si>
  <si>
    <t>446</t>
  </si>
  <si>
    <t>S1007</t>
  </si>
  <si>
    <t>The validation of particular Data Group/Item shall be performed in the following sequence: C0466 &gt; C0812</t>
  </si>
  <si>
    <t>447</t>
  </si>
  <si>
    <t>S1008</t>
  </si>
  <si>
    <t>The validation of particular Data Group/Item shall be performed in the following sequence: C0466 &gt; B1966 &gt; C0587</t>
  </si>
  <si>
    <t>448</t>
  </si>
  <si>
    <t>S1010</t>
  </si>
  <si>
    <t>The validation of particular Data Group/Item shall be performed in the following sequence: C0812 &gt; C0186</t>
  </si>
  <si>
    <t>449</t>
  </si>
  <si>
    <t>S1011</t>
  </si>
  <si>
    <t>The validation of particular Data Group/Item shall be performed in the following sequence: C0812 &gt; C0191</t>
  </si>
  <si>
    <t>450</t>
  </si>
  <si>
    <t>S1012</t>
  </si>
  <si>
    <t>The validation of particular Data Group/Item shall be performed in the following sequence: C0812 &gt; C0186 &gt; C0337</t>
  </si>
  <si>
    <t>451</t>
  </si>
  <si>
    <t>S1018</t>
  </si>
  <si>
    <t>The validation of particular Data Group/Item shall be performed in the following sequence: C0215 &gt; C0315</t>
  </si>
  <si>
    <t>452</t>
  </si>
  <si>
    <t>S1022</t>
  </si>
  <si>
    <t>The validation of particular Data Group/Item shall be performed in the following sequence: C0466 &gt; C0030</t>
  </si>
  <si>
    <t>453</t>
  </si>
  <si>
    <t>S1023</t>
  </si>
  <si>
    <t xml:space="preserve">The validation of particular Data Group/Item shall be performed in the following sequence: C0240 &gt; C0040
</t>
  </si>
  <si>
    <t>454</t>
  </si>
  <si>
    <t>T0001</t>
  </si>
  <si>
    <t>At least one of the optional data items must be filled in.</t>
  </si>
  <si>
    <t>455</t>
  </si>
  <si>
    <t>T1120</t>
  </si>
  <si>
    <t xml:space="preserve">IF &lt;Decisive Date&gt; is LESS than or EQUAL to the &lt;L3endDate&gt; the format of data items &lt;Message identification&gt; AND &lt;Correlation identifier&gt; shall be restricted to an..14 </t>
  </si>
  <si>
    <t>IF &lt;Decisive Date&gt; is LESS than or EQUAL to the &lt;L3endDate&gt; the format of data items /*/messageIdentification AND /*/correlationIdentifier shall be restricted to an..14</t>
  </si>
  <si>
    <t>Tag</t>
  </si>
  <si>
    <t xml:space="preserve">#EFT
#allDomains
</t>
  </si>
  <si>
    <t>#road
#commonDomain</t>
  </si>
  <si>
    <t>#externalDomain</t>
  </si>
  <si>
    <t>#complex
#MS
#CTC
#optionality
#constraint
#commonDomain</t>
  </si>
  <si>
    <t xml:space="preserve">#format
#constraint
#commonDomain </t>
  </si>
  <si>
    <t>#constraint
#multiplicity
#commonDomain</t>
  </si>
  <si>
    <t>#constraint
#optionality
#externalDomain</t>
  </si>
  <si>
    <t>#checkByRecipientNotPossible 
#allDomains</t>
  </si>
  <si>
    <t>#checkByRecipientRequired
#allDomains</t>
  </si>
  <si>
    <t>#checkByRecipientRequired
#constraint
#allDomains</t>
  </si>
  <si>
    <t>#complex
#MS
#CTC
#checkByRecipientRequired
#constraint
#optionality
#countries
#allDomains</t>
  </si>
  <si>
    <t xml:space="preserve">#CTC
#MS
#countries
#externalDomain </t>
  </si>
  <si>
    <t>#checkByRecipientRequired 
#constraint
#optionality
#allDomains</t>
  </si>
  <si>
    <t>#complex
#MS
#CTC
#checkByRecipientRequired
#optionality
#constraint
#countries
#allDomains</t>
  </si>
  <si>
    <t>#checkByRecipientRequired
#constraint
#optionality
#allDomains</t>
  </si>
  <si>
    <t xml:space="preserve">#incident
#checkByRecipientRequired
#constraint
#allDomains
 </t>
  </si>
  <si>
    <t>#checkByRecipientRequired
#commonDomain</t>
  </si>
  <si>
    <t>#checkByRecipientRequired
#constraint
#optionality
#commonDomain</t>
  </si>
  <si>
    <t>#checkByRecipientRequired 
#allDomains</t>
  </si>
  <si>
    <t>#checkByRecipientRequired 
#commonDomain</t>
  </si>
  <si>
    <t xml:space="preserve">#checkByRecipientRequired
#commonDomain </t>
  </si>
  <si>
    <t xml:space="preserve">#multiplicity
#checkByRecipientRequired
#allDomains
 </t>
  </si>
  <si>
    <t>#externalDomain
#nationalDomain</t>
  </si>
  <si>
    <t>#checkByRecipientRequired
#constraint
#commonDomain</t>
  </si>
  <si>
    <t>#checkByRecipientRequired 
#constraint
#commonDomain</t>
  </si>
  <si>
    <t>#checkByRecipientRequired 
#constraint
#format
#commonDomain</t>
  </si>
  <si>
    <t>#exciseGoods
#declarationType
#complex
#checkByRecipientRequired
#constraint
#allDomains</t>
  </si>
  <si>
    <t>#incident
#complex
#checkByRecipientRequired
#allDomains</t>
  </si>
  <si>
    <t xml:space="preserve">#format
#constraint
#commonDomain
</t>
  </si>
  <si>
    <t>#complex
#MS
#CTC
#constraint
#allDomains
#countries</t>
  </si>
  <si>
    <t>#commonDomain</t>
  </si>
  <si>
    <t xml:space="preserve">#checkByRecipientNotPossible 
#constraint
#crossIEs
#commonDomain
</t>
  </si>
  <si>
    <t>#checkByRecipientNotPossible
#crossIEs
#commonDomain</t>
  </si>
  <si>
    <t>#crossIEs
#commonDomain</t>
  </si>
  <si>
    <t xml:space="preserve">#exciseGoods
#allDomains
</t>
  </si>
  <si>
    <t xml:space="preserve">#declarationType
#externalDomain
 </t>
  </si>
  <si>
    <t xml:space="preserve">#modeOfTransport
#allDomains
 </t>
  </si>
  <si>
    <t>#CTC
#AD
#declarationType
#complex
#countries
#allDomains</t>
  </si>
  <si>
    <t xml:space="preserve">#CTC
#declarationType
#allDomains
 </t>
  </si>
  <si>
    <t xml:space="preserve">#incident
#allDomains
 </t>
  </si>
  <si>
    <t xml:space="preserve">#declarationType
#allDomains </t>
  </si>
  <si>
    <t>#allDomains</t>
  </si>
  <si>
    <t>#reducedDataset
#externalDomain</t>
  </si>
  <si>
    <t xml:space="preserve">#reducedDataset
#modeOfTransport
#crossIEs
#externalDomain
 </t>
  </si>
  <si>
    <t xml:space="preserve">#allDomains </t>
  </si>
  <si>
    <t>#declarationType
#nationalDomain</t>
  </si>
  <si>
    <t>#CTC
#MS
#complex
#externalDomain
#nationalDomain
#countries</t>
  </si>
  <si>
    <t xml:space="preserve">#reducedDataset
#declarationType
#positiveNegativeIE
#commonDomain
</t>
  </si>
  <si>
    <t>#complex
#externalDomain
#nationalDomain</t>
  </si>
  <si>
    <t xml:space="preserve">
#preLodged
#externalDomain
 </t>
  </si>
  <si>
    <t>#crossIEs 
#externalDomain</t>
  </si>
  <si>
    <t>#incident
#crossIEs
#externalDomain</t>
  </si>
  <si>
    <t>#checkByRecipientNotPossible 
#commonDomain</t>
  </si>
  <si>
    <t xml:space="preserve">
#positiveNegativeIE
#commonDomain</t>
  </si>
  <si>
    <t>#incident
#complex
#allDomains</t>
  </si>
  <si>
    <t xml:space="preserve">#air
#modeOfTransport
#allDomains
 </t>
  </si>
  <si>
    <t xml:space="preserve">#modeOfTransport
#externalDomain
 </t>
  </si>
  <si>
    <t>#modeOfTransport
#crossIEs
#externalDomain</t>
  </si>
  <si>
    <t>#nationalDomain</t>
  </si>
  <si>
    <t>#air
#modeOfTransport
#crossIEs
#externalDomain</t>
  </si>
  <si>
    <t>#incident
#crossIEs 
#commonDomain</t>
  </si>
  <si>
    <t>#CTC
#allDomains
#countries</t>
  </si>
  <si>
    <t xml:space="preserve">#CTC
#countries
#externalDomain
 </t>
  </si>
  <si>
    <t>#declarationType
#crossIEs 
#externalDomain</t>
  </si>
  <si>
    <t>#modeOfTransport
#externalDomain</t>
  </si>
  <si>
    <t xml:space="preserve">#reducedDataset
#allDomains </t>
  </si>
  <si>
    <t>#reducedDataset
#crossIEs
#externalDomain</t>
  </si>
  <si>
    <t xml:space="preserve">#nationalDomain </t>
  </si>
  <si>
    <t xml:space="preserve">#crossIEs
#nationalDomain </t>
  </si>
  <si>
    <t xml:space="preserve">#exciseGoods
#nationalDomain 
 </t>
  </si>
  <si>
    <t>#declarationType
#crossIEs
#allDomains</t>
  </si>
  <si>
    <t>#format
#constraint
#allDomains</t>
  </si>
  <si>
    <t xml:space="preserve">#incident
#format
#constraint
#allDomains 
</t>
  </si>
  <si>
    <t>#format
#checkByRecipientNotPossible
#constraint
#commonDomain</t>
  </si>
  <si>
    <t>#multiplicity
#constraint
#allDomains</t>
  </si>
  <si>
    <t>#multiplicity
#checkByRecipientNotPossible
#constraint
#commonDomain</t>
  </si>
  <si>
    <t>#multiplicity
#constraint
#commonDomain</t>
  </si>
  <si>
    <t>#complex
#allDomains</t>
  </si>
  <si>
    <t>#format
#allDomains</t>
  </si>
  <si>
    <t xml:space="preserve">#EFT
#externalDomain
#nationalDomain </t>
  </si>
  <si>
    <t xml:space="preserve">
#MS
#CTC
#allDomains 
#countries</t>
  </si>
  <si>
    <t>#EFT
#CTC
#complex
#countries
#externalDomain</t>
  </si>
  <si>
    <t>#EFT
#exciseGoods
#MS
#countries
#externalDomain</t>
  </si>
  <si>
    <t>#exciseGoods
#CTC
#MS
#countries 
#externalDomain</t>
  </si>
  <si>
    <t xml:space="preserve">#nationalDomain   </t>
  </si>
  <si>
    <t>#road
#modeOfTransport
#externalDomain</t>
  </si>
  <si>
    <t>#noSafety&amp;Security
#MS
#complex
#countries
#externalDomain</t>
  </si>
  <si>
    <t>#complex
#commonDomain</t>
  </si>
  <si>
    <t xml:space="preserve">#allDomains  </t>
  </si>
  <si>
    <t>#incident
#commonDomain</t>
  </si>
  <si>
    <t>#securityArea
#commonDomain</t>
  </si>
  <si>
    <t>#CTC
#ENS
#allDomains 
#countries</t>
  </si>
  <si>
    <t xml:space="preserve"> #commonDomain</t>
  </si>
  <si>
    <t xml:space="preserve">#declarationType
#nationalDomain  </t>
  </si>
  <si>
    <t>#complex
#externalDomain</t>
  </si>
  <si>
    <t>#exciseGoods
#externalDomain</t>
  </si>
  <si>
    <t>#EFT
#MS
#countries
#commonDomain</t>
  </si>
  <si>
    <t>#EFT,
#codelist,
#allDomains</t>
  </si>
  <si>
    <t xml:space="preserve">#format
#multiplicity
#nationalDomain 
</t>
  </si>
  <si>
    <t xml:space="preserve">#externalDomain
#nationalDomain </t>
  </si>
  <si>
    <t xml:space="preserve">#CTC
#codelist
#allDomains
#countries </t>
  </si>
  <si>
    <t>#CTC
#declarationType
#allDomains 
#countries</t>
  </si>
  <si>
    <t>#checkByRecipientNotPossible 
#checkByRecipientRequired
#allDomains</t>
  </si>
  <si>
    <t>#externalCheck
#checkByRecipientRequired
#allDomains</t>
  </si>
  <si>
    <t>#air
#modeOfTransport
#format
#allDomains</t>
  </si>
  <si>
    <t>#format
#externalDomain</t>
  </si>
  <si>
    <t>#reducedDataset
#modeOfTransport
#externalDomain</t>
  </si>
  <si>
    <t>#EXS
#ENS
#crossIEs 
#externalDomain</t>
  </si>
  <si>
    <t>#road
#modeOfTransport
#allDomains</t>
  </si>
  <si>
    <t xml:space="preserve">#road
#modeOfTransport
#multiplicity
#allDomains
</t>
  </si>
  <si>
    <t>#declarationType
#externalDomain</t>
  </si>
  <si>
    <t>#exciseGoods
#declarationType
#allDomains</t>
  </si>
  <si>
    <t>#multiplicity
#allDomains</t>
  </si>
  <si>
    <t>#multiplicity
#crossIEs
#externalDomain</t>
  </si>
  <si>
    <t>#externalCheck 
#checkByRecipientRequired
#allDomains</t>
  </si>
  <si>
    <t>#externalCheck
#externalDomain
#nationalDomain</t>
  </si>
  <si>
    <t>#road
#rail
#modeOfTransport
#multiplicity
#allDomains</t>
  </si>
  <si>
    <t>#externalCheck 
#externalDomain</t>
  </si>
  <si>
    <t>#CTC
#AD
#SM
#declarationType
#countries
#externalDomain</t>
  </si>
  <si>
    <t>#SM
#AD
#countries
#allDomains</t>
  </si>
  <si>
    <t xml:space="preserve">#CTC
#SM
#AD
#countries
#allDomains </t>
  </si>
  <si>
    <t xml:space="preserve">
#AD
#allDomains</t>
  </si>
  <si>
    <t>#SM
#declarationType
#countries 
#allDomains</t>
  </si>
  <si>
    <t>#checkByRecipientNotPossible
#crossIEs
#allDomains</t>
  </si>
  <si>
    <t>#externalCheck 
#nationalDomain</t>
  </si>
  <si>
    <t>#MS
#CTC
#countries
#allDomains</t>
  </si>
  <si>
    <t>#format
#checkByRecipientRequired
#commonDomain</t>
  </si>
  <si>
    <t>Owner</t>
  </si>
  <si>
    <t>DG TAXUD</t>
  </si>
  <si>
    <t>Issue Date</t>
  </si>
  <si>
    <t>Reference</t>
  </si>
  <si>
    <t>Framework Contract TAXUD/2021/CC/162</t>
  </si>
  <si>
    <t>SC06</t>
  </si>
  <si>
    <t>Document History</t>
  </si>
  <si>
    <t>Version</t>
  </si>
  <si>
    <t>Release Date</t>
  </si>
  <si>
    <t>Author</t>
  </si>
  <si>
    <t>Status</t>
  </si>
  <si>
    <t>Description</t>
  </si>
  <si>
    <t>5.15.1-v0.10</t>
  </si>
  <si>
    <t>SOFT-DEV</t>
  </si>
  <si>
    <t>SfR to 
DG TAXUD</t>
  </si>
  <si>
    <t>5.15.1-v1.00</t>
  </si>
  <si>
    <t>SfA to 
DG TAXUD</t>
  </si>
  <si>
    <t>This file is part of DDNTA_APP_5.15.1-v1.00-SfA. Impementing QC comments from TAXUD &amp; QA5.
Upgraded to highlight the changes compared to DDNTA-5.15.0-v1.00. In total, 79 rows modified (highlighted in yellow).</t>
  </si>
  <si>
    <t>Definition of Tags used</t>
  </si>
  <si>
    <t>TAG</t>
  </si>
  <si>
    <t>USED IN CASE OF R&amp;C WITH …</t>
  </si>
  <si>
    <t>#modeOfTransport</t>
  </si>
  <si>
    <t>a reference/check related to mode of Transport</t>
  </si>
  <si>
    <t>#rail</t>
  </si>
  <si>
    <t>a reference/check related to the rail mode of Transport</t>
  </si>
  <si>
    <t>#air</t>
  </si>
  <si>
    <t>a reference/check related to the air mode of Transport</t>
  </si>
  <si>
    <t>#road</t>
  </si>
  <si>
    <t>a reference/check related to the road mode of Transport</t>
  </si>
  <si>
    <t>#postalConsignment</t>
  </si>
  <si>
    <t>a reference/check related to postal consignment</t>
  </si>
  <si>
    <t>#fixedTransportInstallations</t>
  </si>
  <si>
    <t>a reference/check related to fixed transport installations</t>
  </si>
  <si>
    <t>#CCE</t>
  </si>
  <si>
    <t>a reference in Centralised Clearance functionality</t>
  </si>
  <si>
    <t>#EFT</t>
  </si>
  <si>
    <t>a reference in Export Followed by Transit functionality</t>
  </si>
  <si>
    <t>#supplementaryDeclaration</t>
  </si>
  <si>
    <t>#preLodged</t>
  </si>
  <si>
    <t>a reference in pre-lodged declaration (or Additional Declaration Type = 'D')</t>
  </si>
  <si>
    <t>#expressConsignment</t>
  </si>
  <si>
    <t>#exciseGoods</t>
  </si>
  <si>
    <t>a reference in Excise Goods or EMCS system</t>
  </si>
  <si>
    <t>#incident</t>
  </si>
  <si>
    <t>a reference in incident feature</t>
  </si>
  <si>
    <t>#reducedDataset</t>
  </si>
  <si>
    <t>a reference in the Reduced Dataset Indicator</t>
  </si>
  <si>
    <t>#specialFiscalTerritories</t>
  </si>
  <si>
    <t>#warehousing</t>
  </si>
  <si>
    <t>#simplifiedDeclaration</t>
  </si>
  <si>
    <t>#declarationType</t>
  </si>
  <si>
    <t>a reference/check for the type of the declaration (e.g. T1, T2 etc.)</t>
  </si>
  <si>
    <t>#EXS</t>
  </si>
  <si>
    <t>a reference related to Exit Summary declaration</t>
  </si>
  <si>
    <t>#ENS</t>
  </si>
  <si>
    <t>a reference related to Entry Summary declaration</t>
  </si>
  <si>
    <t>#noSafety&amp;Security</t>
  </si>
  <si>
    <t>no reference related to Safety and Security data</t>
  </si>
  <si>
    <t>#SM</t>
  </si>
  <si>
    <t>a reference related to San Marino</t>
  </si>
  <si>
    <t>#AD</t>
  </si>
  <si>
    <t>a reference related to Andorra</t>
  </si>
  <si>
    <t>#MS</t>
  </si>
  <si>
    <t>a reference related to the Member States of European Union</t>
  </si>
  <si>
    <t>#CTC</t>
  </si>
  <si>
    <t>a reference related to CTC countries</t>
  </si>
  <si>
    <t>#securityArea</t>
  </si>
  <si>
    <t>a reference related to the security area</t>
  </si>
  <si>
    <t>#countries</t>
  </si>
  <si>
    <t>a reference related to one or more specific country code(s)</t>
  </si>
  <si>
    <t xml:space="preserve">#externalDomainOnly </t>
  </si>
  <si>
    <t>the respective R/C/BRT/TRT applies only to External Domain messages</t>
  </si>
  <si>
    <t>#commonDomainOnly</t>
  </si>
  <si>
    <t>the respective R/C/BRT/TRT applies only to Common Domain messages</t>
  </si>
  <si>
    <t>#nationalDomainOnly</t>
  </si>
  <si>
    <t>the respective R/C/BRT/TRT applies only to National Domain messages</t>
  </si>
  <si>
    <t>the respective R/C/BRT/TRT applies to all (or most) Domain messages (e.g Common and External OR Common and National OR Common and External and National etc.)</t>
  </si>
  <si>
    <t xml:space="preserve">#complex </t>
  </si>
  <si>
    <t>the R/C, BRT complexity is based on specific criteria (i.e. number of IF-THEN-ELSE&gt;5)</t>
  </si>
  <si>
    <t>#externalCheck</t>
  </si>
  <si>
    <t>checks in third systems shall be performed (e.g EOS or CRS, TARIC, other databases etc.)</t>
  </si>
  <si>
    <t>#constraint</t>
  </si>
  <si>
    <t xml:space="preserve">a constraint is applied (e.g. format) during the transitional period </t>
  </si>
  <si>
    <t>#crossIEs</t>
  </si>
  <si>
    <t>the R/C, BRT checks data from IE(s) that are different from the one they apply to</t>
  </si>
  <si>
    <t>#multiplicity</t>
  </si>
  <si>
    <t>the R/C, BRT defines the multiplicity of a specific D.G.</t>
  </si>
  <si>
    <t>#format</t>
  </si>
  <si>
    <t>the R/C, BRT defines the format of a specific D.I.</t>
  </si>
  <si>
    <t>#codelist</t>
  </si>
  <si>
    <t>a specific restriction is applied, related to a codelist</t>
  </si>
  <si>
    <t>#optionality</t>
  </si>
  <si>
    <t>R/C, BRT that defines the optionality of a specific D.G./D.I.</t>
  </si>
  <si>
    <t>#positiveNegativeIE</t>
  </si>
  <si>
    <t>a R/C or BRT is applied to IEs that have either positive or negative response (e.g. CD038C)</t>
  </si>
  <si>
    <t xml:space="preserve">#checkByRecipientRequired </t>
  </si>
  <si>
    <t>a R/C, BRT that applies to messages where the column of 'Validated By Recipient' = 'R' in Appendix K</t>
  </si>
  <si>
    <t xml:space="preserve">#checkByRecipientNotPossible </t>
  </si>
  <si>
    <t>a R/C, BRT that applies to messages where the column of 'Validated By Recipient' = 'N' in Appendix K</t>
  </si>
  <si>
    <t>DDNTA-5.15.2- v2.00 _ Appendix Q2 - List of Rules &amp; Conditions (with tags)</t>
  </si>
  <si>
    <t>File updated with the changes defined by RFC-List.37.</t>
  </si>
  <si>
    <t>5.15.2-v2.00</t>
  </si>
  <si>
    <t xml:space="preserve">SfA @NPM </t>
  </si>
  <si>
    <t>R/C 
Code</t>
  </si>
  <si>
    <t>Check DROOLS</t>
  </si>
  <si>
    <t>Check Domain</t>
  </si>
  <si>
    <t>Check 
Tag</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</si>
  <si>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</si>
  <si>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#MS
#CTC
#optionality
#constraint
#commonDomain</t>
  </si>
  <si>
    <t>#format
#constraint
#commonDomain</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</si>
  <si>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</si>
  <si>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</si>
  <si>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t>
  </si>
  <si>
    <t>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</si>
  <si>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</si>
  <si>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</si>
  <si>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IF &lt;CONSIGNMENT.HOUSE CONSIGNMENT.Release type &gt; is EQUAL to '1' 
THEN &lt;CONSIGNMENT.HOUSE CONSIGNMENT.CONSIGNMENT ITEM&gt; = ''R''
ELSE &lt;CONSIGNMENT.HOUSE CONSIGNMENT.CONSIGNMENT ITEM&gt; = ''N''</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</si>
  <si>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</si>
  <si>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</si>
  <si>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#crossIEs
#externalDomain</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</si>
  <si>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</si>
  <si>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</si>
  <si>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#exciseGoods
#nationalDomain</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</si>
  <si>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</si>
  <si>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</si>
  <si>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
</t>
  </si>
  <si>
    <t>The information presented in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</si>
  <si>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This Data Group must include the same values as in the equivalent Data Group from the 'Transit Presentation Notification' (CC190C).</t>
  </si>
  <si>
    <t xml:space="preserve">&lt;TRANSPORT EQUIPMENT.Number of seals&gt; is EQUAL to the ‘maximum value of &lt;TRANSPORT EQUIPMENT- SEAL.Sequence number&gt;’ for THIS instance of Transport Equipment.
</t>
  </si>
  <si>
    <t xml:space="preserve">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</si>
  <si>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</si>
  <si>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 xml:space="preserve">IF &lt;CONSIGNMENT.Country Of Destination&gt; is in SET CL009 (CountryCodesCommonTransit) 
OR
at least one &lt; CONSIGNMENT-HOUSE CONSIGNMENT-CONSIGNMENT ITEM.Country Of Destination&gt; are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</si>
  <si>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</si>
  <si>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IF &lt;CONSIGNMENT.Country Of Destination&gt; is in SET CL009 (CountryCodesCommonTransit)
OR
at least one &lt; CONSIGNMENT-HOUSE CONSIGNMENT-CONSIGNMENT ITEM.Country Of
Destination&gt; are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</si>
  <si>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</si>
  <si>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 xml:space="preserve">The validation of particular Data Group/Item shall be performed in the following sequence: C0466 &gt; C0812 &gt; C0587 </t>
  </si>
  <si>
    <t>The validation of particular Data Group/Item shall be performed in the following sequence: C0466 &gt; C0587</t>
  </si>
  <si>
    <t>None !</t>
  </si>
  <si>
    <t>Compared to DDNTA-5.15.1-v1.00</t>
  </si>
  <si>
    <t>Check 
Code</t>
  </si>
  <si>
    <t>Check 
Funct.</t>
  </si>
  <si>
    <t>Check 
Tech.</t>
  </si>
  <si>
    <t>Any 
change</t>
  </si>
  <si>
    <t>File updated with the changes defined by RFC-List.39.
Compared to DDNTA-5.15.1-v1.00, in total, 53 rows are modified (highlighted in yellow), or need to be fixed for the 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</si>
</sst>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b/>
      <sz val="10"/>
      <color indexed="9"/>
      <name val="Arial"/>
    </font>
    <font>
      <sz val="10"/>
      <name val="Arial"/>
    </font>
    <font>
      <sz val="10"/>
      <color rgb="FF000000"/>
      <name val="Times New Roman"/>
      <family val="1"/>
    </font>
    <font>
      <b/>
      <sz val="11"/>
      <color rgb="FF000000"/>
      <name val="Calibri"/>
      <family val="2"/>
      <charset val="161"/>
    </font>
    <font>
      <i/>
      <sz val="11"/>
      <color rgb="FF000000"/>
      <name val="Calibri"/>
      <family val="2"/>
      <charset val="161"/>
    </font>
    <font>
      <sz val="11"/>
      <color rgb="FF000000"/>
      <name val="Calibri"/>
      <family val="2"/>
      <charset val="161"/>
    </font>
    <font>
      <i/>
      <sz val="18"/>
      <color rgb="FF000000"/>
      <name val="Calibri"/>
      <family val="2"/>
      <charset val="161"/>
    </font>
    <font>
      <b/>
      <sz val="11"/>
      <color rgb="FFFFFFFF"/>
      <name val="Calibri"/>
      <family val="2"/>
      <charset val="161"/>
    </font>
    <font>
      <b/>
      <sz val="11"/>
      <color theme="3"/>
      <name val="Calibri"/>
      <family val="2"/>
      <charset val="161"/>
    </font>
    <font>
      <sz val="11"/>
      <color rgb="FF000000"/>
      <name val="Calibri"/>
      <family val="2"/>
    </font>
    <font>
      <b/>
      <sz val="12"/>
      <color indexed="9"/>
      <name val="Arial"/>
      <family val="2"/>
    </font>
    <font>
      <b/>
      <sz val="12"/>
      <color rgb="FFFFFFFF"/>
      <name val="Arial"/>
      <family val="2"/>
    </font>
    <font>
      <sz val="9"/>
      <color theme="1"/>
      <name val="Calibri Light"/>
      <family val="2"/>
    </font>
    <font>
      <sz val="10"/>
      <name val="Arial"/>
      <family val="2"/>
    </font>
    <font>
      <sz val="9"/>
      <name val="Calibri Light"/>
      <family val="2"/>
    </font>
    <font>
      <sz val="10"/>
      <color rgb="FFFF0000"/>
      <name val="Arial"/>
      <family val="2"/>
    </font>
    <font>
      <b/>
      <sz val="10"/>
      <color indexed="9"/>
      <name val="Arial"/>
      <family val="2"/>
    </font>
    <font>
      <b/>
      <sz val="9"/>
      <color rgb="FFFF0000"/>
      <name val="Calibri Light"/>
      <family val="2"/>
    </font>
  </fonts>
  <fills count="15">
    <fill>
      <patternFill patternType="none"/>
    </fill>
    <fill>
      <patternFill patternType="gray125"/>
    </fill>
    <fill>
      <patternFill patternType="solid">
        <fgColor rgb="FF4472C4"/>
      </patternFill>
    </fill>
    <fill>
      <patternFill patternType="solid">
        <fgColor rgb="FFD9E1F2"/>
      </patternFill>
    </fill>
    <fill>
      <patternFill patternType="solid">
        <fgColor rgb="FF9BC2E6"/>
        <bgColor indexed="64"/>
      </patternFill>
    </fill>
    <fill>
      <patternFill patternType="solid">
        <fgColor rgb="FFFFFFFF"/>
        <bgColor indexed="64"/>
      </patternFill>
    </fill>
    <fill>
      <patternFill patternType="solid">
        <fgColor rgb="FF2F75B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3" fillId="0" borderId="0"/>
  </cellStyleXfs>
  <cellXfs count="59">
    <xf numFmtId="0" fontId="0" fillId="0" borderId="0" xfId="0"/>
    <xf numFmtId="0" fontId="4" fillId="4" borderId="1" xfId="1" applyFont="1" applyFill="1" applyBorder="1" applyAlignment="1">
      <alignment horizontal="left" vertical="top"/>
    </xf>
    <xf numFmtId="0" fontId="5" fillId="5" borderId="1" xfId="1" applyFont="1" applyFill="1" applyBorder="1" applyAlignment="1">
      <alignment horizontal="left" vertical="top"/>
    </xf>
    <xf numFmtId="0" fontId="6" fillId="0" borderId="0" xfId="1" applyFont="1" applyAlignment="1">
      <alignment horizontal="left" vertical="top"/>
    </xf>
    <xf numFmtId="14" fontId="5" fillId="0" borderId="2" xfId="1" applyNumberFormat="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left" vertical="top"/>
    </xf>
    <xf numFmtId="0" fontId="7" fillId="5" borderId="1" xfId="1" applyFont="1" applyFill="1" applyBorder="1" applyAlignment="1">
      <alignment horizontal="left" vertical="top"/>
    </xf>
    <xf numFmtId="0" fontId="8" fillId="6" borderId="5" xfId="1" applyFont="1" applyFill="1" applyBorder="1" applyAlignment="1">
      <alignment horizontal="center" vertical="top"/>
    </xf>
    <xf numFmtId="0" fontId="8" fillId="6" borderId="0" xfId="1" applyFont="1" applyFill="1" applyAlignment="1">
      <alignment horizontal="center" vertical="top"/>
    </xf>
    <xf numFmtId="0" fontId="4" fillId="4" borderId="1" xfId="1" applyFont="1" applyFill="1" applyBorder="1" applyAlignment="1">
      <alignment horizontal="center" vertical="center"/>
    </xf>
    <xf numFmtId="0" fontId="4" fillId="4" borderId="6" xfId="1" applyFont="1" applyFill="1" applyBorder="1" applyAlignment="1">
      <alignment horizontal="center" vertical="center"/>
    </xf>
    <xf numFmtId="0" fontId="8" fillId="6" borderId="7" xfId="1" applyFont="1" applyFill="1" applyBorder="1" applyAlignment="1">
      <alignment horizontal="center" vertical="top"/>
    </xf>
    <xf numFmtId="0" fontId="8" fillId="6" borderId="5" xfId="1" applyFont="1" applyFill="1" applyBorder="1" applyAlignment="1">
      <alignment horizontal="center" vertical="top"/>
    </xf>
    <xf numFmtId="0" fontId="8" fillId="6" borderId="6" xfId="1" applyFont="1" applyFill="1" applyBorder="1" applyAlignment="1">
      <alignment horizontal="left" vertical="top"/>
    </xf>
    <xf numFmtId="0" fontId="6" fillId="0" borderId="1" xfId="1" applyFont="1" applyBorder="1" applyAlignment="1">
      <alignment horizontal="center" vertical="center"/>
    </xf>
    <xf numFmtId="14" fontId="6" fillId="0" borderId="1" xfId="1" applyNumberFormat="1" applyFont="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horizontal="left" vertical="center" wrapText="1"/>
    </xf>
    <xf numFmtId="0" fontId="6" fillId="0" borderId="0" xfId="1" applyFont="1" applyAlignment="1">
      <alignment horizontal="left" vertical="center"/>
    </xf>
    <xf numFmtId="0" fontId="8" fillId="6" borderId="10" xfId="1" applyFont="1" applyFill="1" applyBorder="1" applyAlignment="1">
      <alignment horizontal="center" vertical="top"/>
    </xf>
    <xf numFmtId="0" fontId="8" fillId="6" borderId="11" xfId="1" applyFont="1" applyFill="1" applyBorder="1" applyAlignment="1">
      <alignment horizontal="center" vertical="top"/>
    </xf>
    <xf numFmtId="0" fontId="9" fillId="7" borderId="10" xfId="1" applyFont="1" applyFill="1" applyBorder="1" applyAlignment="1">
      <alignment horizontal="center" vertical="top"/>
    </xf>
    <xf numFmtId="0" fontId="6" fillId="7" borderId="1" xfId="1" applyFont="1" applyFill="1" applyBorder="1" applyAlignment="1">
      <alignment horizontal="left" vertical="center" wrapText="1"/>
    </xf>
    <xf numFmtId="0" fontId="10" fillId="8" borderId="1" xfId="1" applyFont="1" applyFill="1" applyBorder="1" applyAlignment="1">
      <alignment horizontal="left" vertical="center" wrapText="1"/>
    </xf>
    <xf numFmtId="0" fontId="6" fillId="0" borderId="1" xfId="1" applyFont="1" applyBorder="1" applyAlignment="1">
      <alignment horizontal="left" vertical="center" wrapText="1"/>
    </xf>
    <xf numFmtId="0" fontId="6" fillId="8" borderId="1" xfId="1" applyFont="1" applyFill="1" applyBorder="1" applyAlignment="1">
      <alignment horizontal="left" vertical="center" wrapText="1"/>
    </xf>
    <xf numFmtId="0" fontId="6" fillId="0" borderId="1" xfId="1" applyFont="1" applyBorder="1" applyAlignment="1">
      <alignment horizontal="left" vertical="center" wrapText="1"/>
    </xf>
    <xf numFmtId="0" fontId="10" fillId="0" borderId="1" xfId="1" applyFont="1" applyBorder="1" applyAlignment="1">
      <alignment horizontal="left" vertical="center" wrapText="1"/>
    </xf>
    <xf numFmtId="0" fontId="6" fillId="9" borderId="1" xfId="1" applyFont="1" applyFill="1" applyBorder="1" applyAlignment="1">
      <alignment horizontal="left" vertical="center" wrapText="1"/>
    </xf>
    <xf numFmtId="0" fontId="6" fillId="10" borderId="1" xfId="1" applyFont="1" applyFill="1" applyBorder="1" applyAlignment="1">
      <alignment horizontal="left" vertical="center" wrapText="1"/>
    </xf>
    <xf numFmtId="0" fontId="6" fillId="11" borderId="1" xfId="1" applyFont="1" applyFill="1" applyBorder="1" applyAlignment="1">
      <alignment horizontal="left" vertical="center" wrapText="1"/>
    </xf>
    <xf numFmtId="0" fontId="6" fillId="12" borderId="1" xfId="1" applyFont="1" applyFill="1" applyBorder="1" applyAlignment="1">
      <alignment horizontal="left" vertical="center" wrapText="1"/>
    </xf>
    <xf numFmtId="0" fontId="0" fillId="13" borderId="0" xfId="0" applyFill="1" applyAlignment="1">
      <alignment horizontal="center"/>
    </xf>
    <xf numFmtId="0" fontId="11" fillId="0" borderId="0" xfId="0" applyFont="1" applyAlignment="1">
      <alignment horizontal="center" vertical="top"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center" vertical="center" wrapText="1"/>
    </xf>
    <xf numFmtId="0" fontId="13" fillId="13" borderId="0" xfId="0" applyFont="1" applyFill="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15" fillId="0" borderId="0" xfId="0" applyFont="1" applyAlignment="1">
      <alignment horizontal="center" vertical="top" wrapText="1"/>
    </xf>
    <xf numFmtId="0" fontId="18" fillId="0" borderId="0" xfId="0" applyFont="1" applyAlignment="1">
      <alignment horizontal="center" vertical="top" wrapText="1"/>
    </xf>
    <xf numFmtId="0" fontId="14" fillId="0" borderId="0" xfId="0" applyFont="1" applyFill="1" applyAlignment="1">
      <alignment horizontal="center" vertical="top" wrapText="1"/>
    </xf>
    <xf numFmtId="0" fontId="14" fillId="0" borderId="0" xfId="0" applyFont="1" applyFill="1" applyAlignment="1">
      <alignment horizontal="left" vertical="top" wrapText="1"/>
    </xf>
    <xf numFmtId="0" fontId="2" fillId="3" borderId="0" xfId="0" applyFont="1" applyFill="1" applyAlignment="1">
      <alignment horizontal="center" vertical="top" wrapText="1"/>
    </xf>
    <xf numFmtId="0" fontId="2" fillId="13" borderId="0" xfId="0" applyFont="1" applyFill="1" applyAlignment="1">
      <alignment horizontal="left" vertical="top" wrapText="1"/>
    </xf>
    <xf numFmtId="0" fontId="2" fillId="3" borderId="0" xfId="0" applyFont="1" applyFill="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13" borderId="0" xfId="0" applyFont="1" applyFill="1" applyAlignment="1">
      <alignment horizontal="center" vertical="top" wrapText="1"/>
    </xf>
    <xf numFmtId="0" fontId="16" fillId="0" borderId="0" xfId="0" applyFont="1" applyAlignment="1">
      <alignment horizontal="center" vertical="top" wrapText="1"/>
    </xf>
    <xf numFmtId="0" fontId="16" fillId="3" borderId="0" xfId="0" applyFont="1" applyFill="1" applyAlignment="1">
      <alignment horizontal="center" vertical="top" wrapText="1"/>
    </xf>
    <xf numFmtId="0" fontId="1" fillId="2" borderId="0" xfId="0" applyFont="1" applyFill="1" applyAlignment="1">
      <alignment horizontal="center" vertical="top" wrapText="1"/>
    </xf>
    <xf numFmtId="0" fontId="1" fillId="2" borderId="0" xfId="0" applyFont="1" applyFill="1" applyAlignment="1">
      <alignment horizontal="left" vertical="top" wrapText="1"/>
    </xf>
    <xf numFmtId="0" fontId="16" fillId="14" borderId="0" xfId="0" applyFont="1" applyFill="1" applyAlignment="1">
      <alignment horizontal="center" vertical="top" wrapText="1"/>
    </xf>
    <xf numFmtId="0" fontId="0" fillId="13" borderId="0" xfId="0" applyFill="1" applyAlignment="1"/>
    <xf numFmtId="0" fontId="17" fillId="2" borderId="0" xfId="0" applyFont="1" applyFill="1" applyAlignment="1">
      <alignment horizontal="left" vertical="top" wrapText="1"/>
    </xf>
  </cellXfs>
  <cellStyles count="2">
    <cellStyle name="Normal" xfId="0" builtinId="0"/>
    <cellStyle name="Normal 2 2" xfId="1" xr:uid="{613534C0-9FDB-4EEF-9EA5-45928C013CF4}"/>
  </cellStyles>
  <dxfs count="25">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D9E1F2"/>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Light"/>
        <family val="2"/>
        <scheme val="none"/>
      </font>
      <fill>
        <patternFill patternType="solid">
          <fgColor indexed="64"/>
          <bgColor rgb="FFFFFFCC"/>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2"/>
        <name val="Arial"/>
        <family val="2"/>
        <scheme val="none"/>
      </font>
      <alignment vertical="top"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8F1CB1-7EB8-4951-97C7-A1276C9C4F19}" name="Table2" displayName="Table2" ref="A2:N457" totalsRowShown="0" headerRowDxfId="15" dataDxfId="2">
  <autoFilter ref="A2:N457" xr:uid="{00000000-0001-0000-0000-000000000000}"/>
  <sortState xmlns:xlrd2="http://schemas.microsoft.com/office/spreadsheetml/2017/richdata2" ref="A3:N457">
    <sortCondition ref="A3:A457"/>
  </sortState>
  <tableColumns count="14">
    <tableColumn id="1" xr3:uid="{FCBB28DC-2ACF-4822-86C4-9F948B69FEB7}" name="ID" dataDxfId="0"/>
    <tableColumn id="2" xr3:uid="{95BFE9CA-A7A4-47ED-B2A3-2689FF011B0A}" name="R/C _x000a_Code" dataDxfId="1"/>
    <tableColumn id="3" xr3:uid="{B337C9F4-D287-4BFE-A7E5-45BC9EE7F2AF}" name="Functional Description" dataDxfId="14"/>
    <tableColumn id="4" xr3:uid="{7EDAB3E5-3269-4952-9808-E75A95EE511F}" name="Technical Description" dataDxfId="13"/>
    <tableColumn id="5" xr3:uid="{1039D71D-696B-4DED-A319-AE9A7D22F8A9}" name="Implemented as DROOLS" dataDxfId="12"/>
    <tableColumn id="6" xr3:uid="{0B5033FE-2278-42DA-B4C6-618AE99FC4E1}" name="Domain" dataDxfId="11"/>
    <tableColumn id="7" xr3:uid="{AFC7D18D-EFA0-484C-9A55-35403A653F1B}" name="Tag" dataDxfId="10"/>
    <tableColumn id="8" xr3:uid="{976C3ABB-78A9-49A9-B751-B719D4103CC6}" name="Check _x000a_Code" dataDxfId="9">
      <calculatedColumnFormula>IFERROR(IF(VLOOKUP(B3,'R&amp;C_5.15.1'!$B$2:$G$453,1,FALSE)=B3,"",),"NEW")</calculatedColumnFormula>
    </tableColumn>
    <tableColumn id="9" xr3:uid="{2FE1D17B-D066-477D-894B-99ED3A693C7C}" name="Check _x000a_Funct." dataDxfId="8">
      <calculatedColumnFormula>IF(H3="NEW","NEW",IF(VLOOKUP(B3,'R&amp;C_5.15.1'!$B$2:$G$453,2,FALSE)=C3,"","UPDATED"))</calculatedColumnFormula>
    </tableColumn>
    <tableColumn id="10" xr3:uid="{2D99A86F-A540-4F62-888C-4D311E4D45F7}" name="Check _x000a_Tech." dataDxfId="7">
      <calculatedColumnFormula>IF(H3="NEW","NEW",IF(VLOOKUP(B3,'R&amp;C_5.15.1'!$B$2:$G$453,3,FALSE)=D3,"","UPDATED"))</calculatedColumnFormula>
    </tableColumn>
    <tableColumn id="11" xr3:uid="{E5BD1778-29F8-4C57-99E5-3FC45E638D22}" name="Check DROOLS" dataDxfId="6">
      <calculatedColumnFormula>IF(H3="NEW","NEW",IF(VLOOKUP(B3,'R&amp;C_5.15.1'!$B$2:$G$453,4,FALSE)=E3,"","UPDATED"))</calculatedColumnFormula>
    </tableColumn>
    <tableColumn id="12" xr3:uid="{C6C6DA84-7F94-4F59-BDE8-7B1424C0075F}" name="Check Domain" dataDxfId="5">
      <calculatedColumnFormula>IF(H3="NEW","NEW",IF(VLOOKUP(B3,'R&amp;C_5.15.1'!$B$2:$G$453,5,FALSE)=F3,"","UPDATED"))</calculatedColumnFormula>
    </tableColumn>
    <tableColumn id="13" xr3:uid="{8D636A71-694F-49FA-8DBA-EB874C4C7613}" name="Check _x000a_Tag" dataDxfId="4">
      <calculatedColumnFormula>IF(H3="NEW","NEW",IF(VLOOKUP(B3,'R&amp;C_5.15.1'!$B$2:$G$453,6,FALSE)=G3,"","UPDATED"))</calculatedColumnFormula>
    </tableColumn>
    <tableColumn id="14" xr3:uid="{6A7F7DD3-2505-4327-AF88-B857322324E6}" name="Any _x000a_change" dataDxfId="3">
      <calculatedColumnFormula>IF(CONCATENATE(Table2[[#This Row],[Check 
Code]],Table2[[#This Row],[Check 
Funct.]],Table2[[#This Row],[Check 
Tech.]],Table2[[#This Row],[Check DROOLS]],Table2[[#This Row],[Check Domain]],Table2[[#This Row],[Check 
Tag]])="","",1)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668DEF-2375-421E-B03D-613A758000F3}" name="Table3" displayName="Table3" ref="A2:G453" totalsRowShown="0" headerRowDxfId="24" dataDxfId="23">
  <autoFilter ref="A2:G453" xr:uid="{00000000-0001-0000-0000-000000000000}"/>
  <tableColumns count="7">
    <tableColumn id="1" xr3:uid="{BA70AD64-81E0-43B4-A705-E0405AACF5D1}" name="ID" dataDxfId="22"/>
    <tableColumn id="2" xr3:uid="{69E1A57E-39F3-45A0-B9BD-0016530934E0}" name="R/C _x000a_Code" dataDxfId="21"/>
    <tableColumn id="3" xr3:uid="{4FD5CD0C-FC57-4AB0-90A3-2C1872AD2A80}" name="Functional Description" dataDxfId="20"/>
    <tableColumn id="4" xr3:uid="{C17C2FDF-21E7-4BA3-9DEE-F9A1545DA1FB}" name="Technical Description" dataDxfId="19"/>
    <tableColumn id="5" xr3:uid="{0043A14F-EC4E-411E-A780-5D49F4447338}" name="Implemented as DROOLS" dataDxfId="18"/>
    <tableColumn id="6" xr3:uid="{F9E8AD82-C242-40CF-8E60-197AC04C96A3}" name="Domain" dataDxfId="17"/>
    <tableColumn id="7" xr3:uid="{E5E3BEF5-1A71-41CE-B6C0-A566628BB3A6}" name="Tag"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7DF2-2B98-49D0-9F47-39825CD84741}">
  <dimension ref="B2:P60"/>
  <sheetViews>
    <sheetView showGridLines="0" showRowColHeaders="0" tabSelected="1" zoomScale="115" zoomScaleNormal="115" workbookViewId="0">
      <pane xSplit="1" ySplit="18" topLeftCell="B19" activePane="bottomRight" state="frozen"/>
      <selection pane="topRight" activeCell="B1" sqref="B1"/>
      <selection pane="bottomLeft" activeCell="A15" sqref="A15"/>
      <selection pane="bottomRight" activeCell="A19" sqref="A19"/>
    </sheetView>
  </sheetViews>
  <sheetFormatPr defaultColWidth="9.28515625" defaultRowHeight="15" x14ac:dyDescent="0.25"/>
  <cols>
    <col min="1" max="1" width="4.7109375" style="3" customWidth="1"/>
    <col min="2" max="2" width="28.85546875" style="3" customWidth="1"/>
    <col min="3" max="3" width="26.7109375" style="3" customWidth="1"/>
    <col min="4" max="4" width="25.140625" style="3" customWidth="1"/>
    <col min="5" max="5" width="14.7109375" style="3" customWidth="1"/>
    <col min="6" max="16" width="11" style="3" customWidth="1"/>
    <col min="17" max="16384" width="9.28515625" style="3"/>
  </cols>
  <sheetData>
    <row r="2" spans="2:16" x14ac:dyDescent="0.25">
      <c r="B2" s="1" t="s">
        <v>1718</v>
      </c>
      <c r="C2" s="2" t="s">
        <v>1719</v>
      </c>
      <c r="D2" s="2"/>
      <c r="E2" s="2"/>
      <c r="F2" s="2"/>
      <c r="G2" s="2"/>
      <c r="H2" s="2"/>
      <c r="I2" s="2"/>
      <c r="J2" s="2"/>
      <c r="K2" s="2"/>
      <c r="L2" s="2"/>
      <c r="M2" s="2"/>
      <c r="N2" s="2"/>
      <c r="O2" s="2"/>
      <c r="P2" s="2"/>
    </row>
    <row r="3" spans="2:16" x14ac:dyDescent="0.25">
      <c r="B3" s="1" t="s">
        <v>1720</v>
      </c>
      <c r="C3" s="4">
        <v>45261</v>
      </c>
      <c r="D3" s="5"/>
      <c r="E3" s="5"/>
      <c r="F3" s="5"/>
      <c r="G3" s="5"/>
      <c r="H3" s="5"/>
      <c r="I3" s="5"/>
      <c r="J3" s="5"/>
      <c r="K3" s="5"/>
      <c r="L3" s="5"/>
      <c r="M3" s="5"/>
      <c r="N3" s="5"/>
      <c r="O3" s="5"/>
      <c r="P3" s="6"/>
    </row>
    <row r="4" spans="2:16" ht="23.25" x14ac:dyDescent="0.25">
      <c r="B4" s="1" t="s">
        <v>1721</v>
      </c>
      <c r="C4" s="7" t="s">
        <v>1817</v>
      </c>
      <c r="D4" s="7"/>
      <c r="E4" s="7"/>
      <c r="F4" s="7"/>
      <c r="G4" s="7"/>
      <c r="H4" s="7"/>
      <c r="I4" s="7"/>
      <c r="J4" s="7"/>
      <c r="K4" s="7"/>
      <c r="L4" s="7"/>
      <c r="M4" s="7"/>
      <c r="N4" s="7"/>
      <c r="O4" s="7"/>
      <c r="P4" s="7"/>
    </row>
    <row r="6" spans="2:16" ht="12.75" customHeight="1" x14ac:dyDescent="0.25">
      <c r="B6" s="8" t="s">
        <v>1722</v>
      </c>
      <c r="C6" s="9"/>
      <c r="D6" s="9"/>
      <c r="E6" s="9"/>
      <c r="F6" s="9"/>
      <c r="G6" s="9"/>
      <c r="H6" s="9"/>
      <c r="I6" s="9"/>
      <c r="J6" s="9"/>
      <c r="K6" s="9"/>
      <c r="L6" s="9"/>
      <c r="M6" s="9"/>
      <c r="N6" s="9"/>
      <c r="O6" s="9"/>
      <c r="P6" s="9"/>
    </row>
    <row r="7" spans="2:16" x14ac:dyDescent="0.25">
      <c r="B7" s="8" t="s">
        <v>1723</v>
      </c>
      <c r="C7" s="9"/>
      <c r="D7" s="9"/>
      <c r="E7" s="9"/>
      <c r="F7" s="9"/>
      <c r="G7" s="9"/>
      <c r="H7" s="9"/>
      <c r="I7" s="9"/>
      <c r="J7" s="9"/>
      <c r="K7" s="9"/>
      <c r="L7" s="9"/>
      <c r="M7" s="9"/>
      <c r="N7" s="9"/>
      <c r="O7" s="9"/>
      <c r="P7" s="9"/>
    </row>
    <row r="9" spans="2:16" ht="12.75" customHeight="1" x14ac:dyDescent="0.25">
      <c r="B9" s="10" t="s">
        <v>1724</v>
      </c>
      <c r="C9" s="10"/>
      <c r="D9" s="10"/>
      <c r="E9" s="10"/>
      <c r="F9" s="11"/>
      <c r="G9" s="11"/>
      <c r="H9" s="11"/>
      <c r="I9" s="11"/>
      <c r="J9" s="11"/>
      <c r="K9" s="11"/>
      <c r="L9" s="11"/>
      <c r="M9" s="11"/>
      <c r="N9" s="11"/>
      <c r="O9" s="11"/>
      <c r="P9" s="11"/>
    </row>
    <row r="10" spans="2:16" x14ac:dyDescent="0.25">
      <c r="B10" s="12" t="s">
        <v>1725</v>
      </c>
      <c r="C10" s="12" t="s">
        <v>1726</v>
      </c>
      <c r="D10" s="12" t="s">
        <v>1727</v>
      </c>
      <c r="E10" s="13" t="s">
        <v>1728</v>
      </c>
      <c r="F10" s="14" t="s">
        <v>1729</v>
      </c>
      <c r="G10" s="14"/>
      <c r="H10" s="14"/>
      <c r="I10" s="14"/>
      <c r="J10" s="14"/>
      <c r="K10" s="14"/>
      <c r="L10" s="14"/>
      <c r="M10" s="14"/>
      <c r="N10" s="14"/>
      <c r="O10" s="14"/>
      <c r="P10" s="14"/>
    </row>
    <row r="11" spans="2:16" s="20" customFormat="1" ht="30" x14ac:dyDescent="0.25">
      <c r="B11" s="15" t="s">
        <v>1730</v>
      </c>
      <c r="C11" s="16">
        <v>44980</v>
      </c>
      <c r="D11" s="17" t="s">
        <v>1731</v>
      </c>
      <c r="E11" s="18" t="s">
        <v>1732</v>
      </c>
      <c r="F11" s="19" t="s">
        <v>1818</v>
      </c>
      <c r="G11" s="19"/>
      <c r="H11" s="19"/>
      <c r="I11" s="19"/>
      <c r="J11" s="19"/>
      <c r="K11" s="19"/>
      <c r="L11" s="19"/>
      <c r="M11" s="19"/>
      <c r="N11" s="19"/>
      <c r="O11" s="19"/>
      <c r="P11" s="19"/>
    </row>
    <row r="12" spans="2:16" s="20" customFormat="1" ht="30" x14ac:dyDescent="0.25">
      <c r="B12" s="15" t="s">
        <v>1733</v>
      </c>
      <c r="C12" s="16">
        <v>44992</v>
      </c>
      <c r="D12" s="17" t="s">
        <v>1731</v>
      </c>
      <c r="E12" s="18" t="s">
        <v>1734</v>
      </c>
      <c r="F12" s="19" t="s">
        <v>1735</v>
      </c>
      <c r="G12" s="19"/>
      <c r="H12" s="19"/>
      <c r="I12" s="19"/>
      <c r="J12" s="19"/>
      <c r="K12" s="19"/>
      <c r="L12" s="19"/>
      <c r="M12" s="19"/>
      <c r="N12" s="19"/>
      <c r="O12" s="19"/>
      <c r="P12" s="19"/>
    </row>
    <row r="13" spans="2:16" s="20" customFormat="1" ht="30.75" customHeight="1" x14ac:dyDescent="0.25">
      <c r="B13" s="15" t="s">
        <v>1819</v>
      </c>
      <c r="C13" s="16">
        <v>45261</v>
      </c>
      <c r="D13" s="17" t="s">
        <v>1731</v>
      </c>
      <c r="E13" s="18" t="s">
        <v>1820</v>
      </c>
      <c r="F13" s="19" t="s">
        <v>1861</v>
      </c>
      <c r="G13" s="19"/>
      <c r="H13" s="19"/>
      <c r="I13" s="19"/>
      <c r="J13" s="19"/>
      <c r="K13" s="19"/>
      <c r="L13" s="19"/>
      <c r="M13" s="19"/>
      <c r="N13" s="19"/>
      <c r="O13" s="19"/>
      <c r="P13" s="19"/>
    </row>
    <row r="14" spans="2:16" s="20" customFormat="1" x14ac:dyDescent="0.25">
      <c r="B14" s="15"/>
      <c r="C14" s="16"/>
      <c r="D14" s="17"/>
      <c r="E14" s="18"/>
      <c r="F14" s="19"/>
      <c r="G14" s="19"/>
      <c r="H14" s="19"/>
      <c r="I14" s="19"/>
      <c r="J14" s="19"/>
      <c r="K14" s="19"/>
      <c r="L14" s="19"/>
      <c r="M14" s="19"/>
      <c r="N14" s="19"/>
      <c r="O14" s="19"/>
      <c r="P14" s="19"/>
    </row>
    <row r="15" spans="2:16" s="20" customFormat="1" ht="24" customHeight="1" x14ac:dyDescent="0.25"/>
    <row r="17" spans="2:16" x14ac:dyDescent="0.25">
      <c r="B17" s="21" t="s">
        <v>1736</v>
      </c>
      <c r="C17" s="22"/>
      <c r="D17" s="22"/>
      <c r="E17" s="22"/>
      <c r="F17" s="22"/>
      <c r="G17" s="22"/>
      <c r="H17" s="22"/>
      <c r="I17" s="22"/>
      <c r="J17" s="22"/>
      <c r="K17" s="22"/>
      <c r="L17" s="22"/>
      <c r="M17" s="22"/>
      <c r="N17" s="22"/>
      <c r="O17" s="22"/>
      <c r="P17" s="22"/>
    </row>
    <row r="18" spans="2:16" x14ac:dyDescent="0.25">
      <c r="B18" s="23" t="s">
        <v>1737</v>
      </c>
      <c r="C18" s="24" t="s">
        <v>1738</v>
      </c>
      <c r="D18" s="24"/>
      <c r="E18" s="24"/>
      <c r="F18" s="24"/>
      <c r="G18" s="24"/>
      <c r="H18" s="24"/>
      <c r="I18" s="24"/>
      <c r="J18" s="24"/>
      <c r="K18" s="24"/>
      <c r="L18" s="24"/>
      <c r="M18" s="24"/>
      <c r="N18" s="24"/>
      <c r="O18" s="24"/>
      <c r="P18" s="24"/>
    </row>
    <row r="19" spans="2:16" x14ac:dyDescent="0.25">
      <c r="B19" s="25" t="s">
        <v>1739</v>
      </c>
      <c r="C19" s="26" t="s">
        <v>1740</v>
      </c>
      <c r="D19" s="26"/>
      <c r="E19" s="26"/>
      <c r="F19" s="26"/>
      <c r="G19" s="26"/>
      <c r="H19" s="26"/>
      <c r="I19" s="26"/>
      <c r="J19" s="26"/>
      <c r="K19" s="26"/>
      <c r="L19" s="26"/>
      <c r="M19" s="26"/>
      <c r="N19" s="26"/>
      <c r="O19" s="26"/>
      <c r="P19" s="26"/>
    </row>
    <row r="20" spans="2:16" x14ac:dyDescent="0.25">
      <c r="B20" s="27" t="s">
        <v>1741</v>
      </c>
      <c r="C20" s="26" t="s">
        <v>1742</v>
      </c>
      <c r="D20" s="26"/>
      <c r="E20" s="26"/>
      <c r="F20" s="26"/>
      <c r="G20" s="26"/>
      <c r="H20" s="26"/>
      <c r="I20" s="26"/>
      <c r="J20" s="26"/>
      <c r="K20" s="26"/>
      <c r="L20" s="26"/>
      <c r="M20" s="26"/>
      <c r="N20" s="26"/>
      <c r="O20" s="26"/>
      <c r="P20" s="26"/>
    </row>
    <row r="21" spans="2:16" x14ac:dyDescent="0.25">
      <c r="B21" s="27" t="s">
        <v>1743</v>
      </c>
      <c r="C21" s="26" t="s">
        <v>1744</v>
      </c>
      <c r="D21" s="26"/>
      <c r="E21" s="26"/>
      <c r="F21" s="26"/>
      <c r="G21" s="26"/>
      <c r="H21" s="26"/>
      <c r="I21" s="26"/>
      <c r="J21" s="26"/>
      <c r="K21" s="26"/>
      <c r="L21" s="26"/>
      <c r="M21" s="26"/>
      <c r="N21" s="26"/>
      <c r="O21" s="26"/>
      <c r="P21" s="26"/>
    </row>
    <row r="22" spans="2:16" x14ac:dyDescent="0.25">
      <c r="B22" s="27" t="s">
        <v>1745</v>
      </c>
      <c r="C22" s="26" t="s">
        <v>1746</v>
      </c>
      <c r="D22" s="26"/>
      <c r="E22" s="26"/>
      <c r="F22" s="26"/>
      <c r="G22" s="26"/>
      <c r="H22" s="26"/>
      <c r="I22" s="26"/>
      <c r="J22" s="26"/>
      <c r="K22" s="26"/>
      <c r="L22" s="26"/>
      <c r="M22" s="26"/>
      <c r="N22" s="26"/>
      <c r="O22" s="26"/>
      <c r="P22" s="26"/>
    </row>
    <row r="23" spans="2:16" x14ac:dyDescent="0.25">
      <c r="B23" s="27" t="s">
        <v>1747</v>
      </c>
      <c r="C23" s="26" t="s">
        <v>1748</v>
      </c>
      <c r="D23" s="26"/>
      <c r="E23" s="26"/>
      <c r="F23" s="26"/>
      <c r="G23" s="26"/>
      <c r="H23" s="26"/>
      <c r="I23" s="26"/>
      <c r="J23" s="26"/>
      <c r="K23" s="26"/>
      <c r="L23" s="26"/>
      <c r="M23" s="26"/>
      <c r="N23" s="26"/>
      <c r="O23" s="26"/>
      <c r="P23" s="26"/>
    </row>
    <row r="24" spans="2:16" x14ac:dyDescent="0.25">
      <c r="B24" s="27" t="s">
        <v>1749</v>
      </c>
      <c r="C24" s="26" t="s">
        <v>1750</v>
      </c>
      <c r="D24" s="26"/>
      <c r="E24" s="26"/>
      <c r="F24" s="26"/>
      <c r="G24" s="26"/>
      <c r="H24" s="26"/>
      <c r="I24" s="26"/>
      <c r="J24" s="26"/>
      <c r="K24" s="26"/>
      <c r="L24" s="26"/>
      <c r="M24" s="26"/>
      <c r="N24" s="26"/>
      <c r="O24" s="26"/>
      <c r="P24" s="26"/>
    </row>
    <row r="25" spans="2:16" x14ac:dyDescent="0.25">
      <c r="B25" s="28" t="s">
        <v>1751</v>
      </c>
      <c r="C25" s="26" t="s">
        <v>1752</v>
      </c>
      <c r="D25" s="26"/>
      <c r="E25" s="26"/>
      <c r="F25" s="26"/>
      <c r="G25" s="26"/>
      <c r="H25" s="26"/>
      <c r="I25" s="26"/>
      <c r="J25" s="26"/>
      <c r="K25" s="26"/>
      <c r="L25" s="26"/>
      <c r="M25" s="26"/>
      <c r="N25" s="26"/>
      <c r="O25" s="26"/>
      <c r="P25" s="26"/>
    </row>
    <row r="26" spans="2:16" x14ac:dyDescent="0.25">
      <c r="B26" s="28" t="s">
        <v>1753</v>
      </c>
      <c r="C26" s="26" t="s">
        <v>1754</v>
      </c>
      <c r="D26" s="26"/>
      <c r="E26" s="26"/>
      <c r="F26" s="26"/>
      <c r="G26" s="26"/>
      <c r="H26" s="26"/>
      <c r="I26" s="26"/>
      <c r="J26" s="26"/>
      <c r="K26" s="26"/>
      <c r="L26" s="26"/>
      <c r="M26" s="26"/>
      <c r="N26" s="26"/>
      <c r="O26" s="26"/>
      <c r="P26" s="26"/>
    </row>
    <row r="27" spans="2:16" x14ac:dyDescent="0.25">
      <c r="B27" s="29" t="s">
        <v>1755</v>
      </c>
      <c r="C27" s="26" t="s">
        <v>14</v>
      </c>
      <c r="D27" s="26"/>
      <c r="E27" s="26"/>
      <c r="F27" s="26"/>
      <c r="G27" s="26"/>
      <c r="H27" s="26"/>
      <c r="I27" s="26"/>
      <c r="J27" s="26"/>
      <c r="K27" s="26"/>
      <c r="L27" s="26"/>
      <c r="M27" s="26"/>
      <c r="N27" s="26"/>
      <c r="O27" s="26"/>
      <c r="P27" s="26"/>
    </row>
    <row r="28" spans="2:16" x14ac:dyDescent="0.25">
      <c r="B28" s="28" t="s">
        <v>1756</v>
      </c>
      <c r="C28" s="26" t="s">
        <v>1757</v>
      </c>
      <c r="D28" s="26"/>
      <c r="E28" s="26"/>
      <c r="F28" s="26"/>
      <c r="G28" s="26"/>
      <c r="H28" s="26"/>
      <c r="I28" s="26"/>
      <c r="J28" s="26"/>
      <c r="K28" s="26"/>
      <c r="L28" s="26"/>
      <c r="M28" s="26"/>
      <c r="N28" s="26"/>
      <c r="O28" s="26"/>
      <c r="P28" s="26"/>
    </row>
    <row r="29" spans="2:16" x14ac:dyDescent="0.25">
      <c r="B29" s="28" t="s">
        <v>1758</v>
      </c>
      <c r="C29" s="26" t="s">
        <v>14</v>
      </c>
      <c r="D29" s="26"/>
      <c r="E29" s="26"/>
      <c r="F29" s="26"/>
      <c r="G29" s="26"/>
      <c r="H29" s="26"/>
      <c r="I29" s="26"/>
      <c r="J29" s="26"/>
      <c r="K29" s="26"/>
      <c r="L29" s="26"/>
      <c r="M29" s="26"/>
      <c r="N29" s="26"/>
      <c r="O29" s="26"/>
      <c r="P29" s="26"/>
    </row>
    <row r="30" spans="2:16" x14ac:dyDescent="0.25">
      <c r="B30" s="28" t="s">
        <v>1759</v>
      </c>
      <c r="C30" s="26" t="s">
        <v>1760</v>
      </c>
      <c r="D30" s="26"/>
      <c r="E30" s="26"/>
      <c r="F30" s="26"/>
      <c r="G30" s="26"/>
      <c r="H30" s="26"/>
      <c r="I30" s="26"/>
      <c r="J30" s="26"/>
      <c r="K30" s="26"/>
      <c r="L30" s="26"/>
      <c r="M30" s="26"/>
      <c r="N30" s="26"/>
      <c r="O30" s="26"/>
      <c r="P30" s="26"/>
    </row>
    <row r="31" spans="2:16" x14ac:dyDescent="0.25">
      <c r="B31" s="28" t="s">
        <v>1761</v>
      </c>
      <c r="C31" s="26" t="s">
        <v>1762</v>
      </c>
      <c r="D31" s="26"/>
      <c r="E31" s="26"/>
      <c r="F31" s="26"/>
      <c r="G31" s="26"/>
      <c r="H31" s="26"/>
      <c r="I31" s="26"/>
      <c r="J31" s="26"/>
      <c r="K31" s="26"/>
      <c r="L31" s="26"/>
      <c r="M31" s="26"/>
      <c r="N31" s="26"/>
      <c r="O31" s="26"/>
      <c r="P31" s="26"/>
    </row>
    <row r="32" spans="2:16" x14ac:dyDescent="0.25">
      <c r="B32" s="28" t="s">
        <v>1763</v>
      </c>
      <c r="C32" s="26" t="s">
        <v>1764</v>
      </c>
      <c r="D32" s="26"/>
      <c r="E32" s="26"/>
      <c r="F32" s="26"/>
      <c r="G32" s="26"/>
      <c r="H32" s="26"/>
      <c r="I32" s="26"/>
      <c r="J32" s="26"/>
      <c r="K32" s="26"/>
      <c r="L32" s="26"/>
      <c r="M32" s="26"/>
      <c r="N32" s="26"/>
      <c r="O32" s="26"/>
      <c r="P32" s="26"/>
    </row>
    <row r="33" spans="2:16" x14ac:dyDescent="0.25">
      <c r="B33" s="28" t="s">
        <v>1765</v>
      </c>
      <c r="C33" s="26" t="s">
        <v>14</v>
      </c>
      <c r="D33" s="26"/>
      <c r="E33" s="26"/>
      <c r="F33" s="26"/>
      <c r="G33" s="26"/>
      <c r="H33" s="26"/>
      <c r="I33" s="26"/>
      <c r="J33" s="26"/>
      <c r="K33" s="26"/>
      <c r="L33" s="26"/>
      <c r="M33" s="26"/>
      <c r="N33" s="26"/>
      <c r="O33" s="26"/>
      <c r="P33" s="26"/>
    </row>
    <row r="34" spans="2:16" x14ac:dyDescent="0.25">
      <c r="B34" s="28" t="s">
        <v>1766</v>
      </c>
      <c r="C34" s="26" t="s">
        <v>14</v>
      </c>
      <c r="D34" s="26"/>
      <c r="E34" s="26"/>
      <c r="F34" s="26"/>
      <c r="G34" s="26"/>
      <c r="H34" s="26"/>
      <c r="I34" s="26"/>
      <c r="J34" s="26"/>
      <c r="K34" s="26"/>
      <c r="L34" s="26"/>
      <c r="M34" s="26"/>
      <c r="N34" s="26"/>
      <c r="O34" s="26"/>
      <c r="P34" s="26"/>
    </row>
    <row r="35" spans="2:16" x14ac:dyDescent="0.25">
      <c r="B35" s="28" t="s">
        <v>1767</v>
      </c>
      <c r="C35" s="26" t="s">
        <v>14</v>
      </c>
      <c r="D35" s="26"/>
      <c r="E35" s="26"/>
      <c r="F35" s="26"/>
      <c r="G35" s="26"/>
      <c r="H35" s="26"/>
      <c r="I35" s="26"/>
      <c r="J35" s="26"/>
      <c r="K35" s="26"/>
      <c r="L35" s="26"/>
      <c r="M35" s="26"/>
      <c r="N35" s="26"/>
      <c r="O35" s="26"/>
      <c r="P35" s="26"/>
    </row>
    <row r="36" spans="2:16" x14ac:dyDescent="0.25">
      <c r="B36" s="28" t="s">
        <v>1768</v>
      </c>
      <c r="C36" s="26" t="s">
        <v>1769</v>
      </c>
      <c r="D36" s="26"/>
      <c r="E36" s="26"/>
      <c r="F36" s="26"/>
      <c r="G36" s="26"/>
      <c r="H36" s="26"/>
      <c r="I36" s="26"/>
      <c r="J36" s="26"/>
      <c r="K36" s="26"/>
      <c r="L36" s="26"/>
      <c r="M36" s="26"/>
      <c r="N36" s="26"/>
      <c r="O36" s="26"/>
      <c r="P36" s="26"/>
    </row>
    <row r="37" spans="2:16" x14ac:dyDescent="0.25">
      <c r="B37" s="30" t="s">
        <v>1770</v>
      </c>
      <c r="C37" s="26" t="s">
        <v>1771</v>
      </c>
      <c r="D37" s="26"/>
      <c r="E37" s="26"/>
      <c r="F37" s="26"/>
      <c r="G37" s="26"/>
      <c r="H37" s="26"/>
      <c r="I37" s="26"/>
      <c r="J37" s="26"/>
      <c r="K37" s="26"/>
      <c r="L37" s="26"/>
      <c r="M37" s="26"/>
      <c r="N37" s="26"/>
      <c r="O37" s="26"/>
      <c r="P37" s="26"/>
    </row>
    <row r="38" spans="2:16" x14ac:dyDescent="0.25">
      <c r="B38" s="30" t="s">
        <v>1772</v>
      </c>
      <c r="C38" s="26" t="s">
        <v>1773</v>
      </c>
      <c r="D38" s="26"/>
      <c r="E38" s="26"/>
      <c r="F38" s="26"/>
      <c r="G38" s="26"/>
      <c r="H38" s="26"/>
      <c r="I38" s="26"/>
      <c r="J38" s="26"/>
      <c r="K38" s="26"/>
      <c r="L38" s="26"/>
      <c r="M38" s="26"/>
      <c r="N38" s="26"/>
      <c r="O38" s="26"/>
      <c r="P38" s="26"/>
    </row>
    <row r="39" spans="2:16" x14ac:dyDescent="0.25">
      <c r="B39" s="30" t="s">
        <v>1774</v>
      </c>
      <c r="C39" s="26" t="s">
        <v>1775</v>
      </c>
      <c r="D39" s="26"/>
      <c r="E39" s="26"/>
      <c r="F39" s="26"/>
      <c r="G39" s="26"/>
      <c r="H39" s="26"/>
      <c r="I39" s="26"/>
      <c r="J39" s="26"/>
      <c r="K39" s="26"/>
      <c r="L39" s="26"/>
      <c r="M39" s="26"/>
      <c r="N39" s="26"/>
      <c r="O39" s="26"/>
      <c r="P39" s="26"/>
    </row>
    <row r="40" spans="2:16" x14ac:dyDescent="0.25">
      <c r="B40" s="31" t="s">
        <v>1776</v>
      </c>
      <c r="C40" s="26" t="s">
        <v>1777</v>
      </c>
      <c r="D40" s="26"/>
      <c r="E40" s="26"/>
      <c r="F40" s="26"/>
      <c r="G40" s="26"/>
      <c r="H40" s="26"/>
      <c r="I40" s="26"/>
      <c r="J40" s="26"/>
      <c r="K40" s="26"/>
      <c r="L40" s="26"/>
      <c r="M40" s="26"/>
      <c r="N40" s="26"/>
      <c r="O40" s="26"/>
      <c r="P40" s="26"/>
    </row>
    <row r="41" spans="2:16" x14ac:dyDescent="0.25">
      <c r="B41" s="31" t="s">
        <v>1778</v>
      </c>
      <c r="C41" s="26" t="s">
        <v>1779</v>
      </c>
      <c r="D41" s="26"/>
      <c r="E41" s="26"/>
      <c r="F41" s="26"/>
      <c r="G41" s="26"/>
      <c r="H41" s="26"/>
      <c r="I41" s="26"/>
      <c r="J41" s="26"/>
      <c r="K41" s="26"/>
      <c r="L41" s="26"/>
      <c r="M41" s="26"/>
      <c r="N41" s="26"/>
      <c r="O41" s="26"/>
      <c r="P41" s="26"/>
    </row>
    <row r="42" spans="2:16" x14ac:dyDescent="0.25">
      <c r="B42" s="31" t="s">
        <v>1780</v>
      </c>
      <c r="C42" s="26" t="s">
        <v>1781</v>
      </c>
      <c r="D42" s="26"/>
      <c r="E42" s="26"/>
      <c r="F42" s="26"/>
      <c r="G42" s="26"/>
      <c r="H42" s="26"/>
      <c r="I42" s="26"/>
      <c r="J42" s="26"/>
      <c r="K42" s="26"/>
      <c r="L42" s="26"/>
      <c r="M42" s="26"/>
      <c r="N42" s="26"/>
      <c r="O42" s="26"/>
      <c r="P42" s="26"/>
    </row>
    <row r="43" spans="2:16" x14ac:dyDescent="0.25">
      <c r="B43" s="31" t="s">
        <v>1782</v>
      </c>
      <c r="C43" s="26" t="s">
        <v>1783</v>
      </c>
      <c r="D43" s="26"/>
      <c r="E43" s="26"/>
      <c r="F43" s="26"/>
      <c r="G43" s="26"/>
      <c r="H43" s="26"/>
      <c r="I43" s="26"/>
      <c r="J43" s="26"/>
      <c r="K43" s="26"/>
      <c r="L43" s="26"/>
      <c r="M43" s="26"/>
      <c r="N43" s="26"/>
      <c r="O43" s="26"/>
      <c r="P43" s="26"/>
    </row>
    <row r="44" spans="2:16" x14ac:dyDescent="0.25">
      <c r="B44" s="31" t="s">
        <v>1784</v>
      </c>
      <c r="C44" s="26" t="s">
        <v>1785</v>
      </c>
      <c r="D44" s="26"/>
      <c r="E44" s="26"/>
      <c r="F44" s="26"/>
      <c r="G44" s="26"/>
      <c r="H44" s="26"/>
      <c r="I44" s="26"/>
      <c r="J44" s="26"/>
      <c r="K44" s="26"/>
      <c r="L44" s="26"/>
      <c r="M44" s="26"/>
      <c r="N44" s="26"/>
      <c r="O44" s="26"/>
      <c r="P44" s="26"/>
    </row>
    <row r="45" spans="2:16" x14ac:dyDescent="0.25">
      <c r="B45" s="31" t="s">
        <v>1786</v>
      </c>
      <c r="C45" s="26" t="s">
        <v>1787</v>
      </c>
      <c r="D45" s="26"/>
      <c r="E45" s="26"/>
      <c r="F45" s="26"/>
      <c r="G45" s="26"/>
      <c r="H45" s="26"/>
      <c r="I45" s="26"/>
      <c r="J45" s="26"/>
      <c r="K45" s="26"/>
      <c r="L45" s="26"/>
      <c r="M45" s="26"/>
      <c r="N45" s="26"/>
      <c r="O45" s="26"/>
      <c r="P45" s="26"/>
    </row>
    <row r="46" spans="2:16" x14ac:dyDescent="0.25">
      <c r="B46" s="32" t="s">
        <v>1788</v>
      </c>
      <c r="C46" s="26" t="s">
        <v>1789</v>
      </c>
      <c r="D46" s="26"/>
      <c r="E46" s="26"/>
      <c r="F46" s="26"/>
      <c r="G46" s="26"/>
      <c r="H46" s="26"/>
      <c r="I46" s="26"/>
      <c r="J46" s="26"/>
      <c r="K46" s="26"/>
      <c r="L46" s="26"/>
      <c r="M46" s="26"/>
      <c r="N46" s="26"/>
      <c r="O46" s="26"/>
      <c r="P46" s="26"/>
    </row>
    <row r="47" spans="2:16" x14ac:dyDescent="0.25">
      <c r="B47" s="32" t="s">
        <v>1790</v>
      </c>
      <c r="C47" s="26" t="s">
        <v>1791</v>
      </c>
      <c r="D47" s="26"/>
      <c r="E47" s="26"/>
      <c r="F47" s="26"/>
      <c r="G47" s="26"/>
      <c r="H47" s="26"/>
      <c r="I47" s="26"/>
      <c r="J47" s="26"/>
      <c r="K47" s="26"/>
      <c r="L47" s="26"/>
      <c r="M47" s="26"/>
      <c r="N47" s="26"/>
      <c r="O47" s="26"/>
      <c r="P47" s="26"/>
    </row>
    <row r="48" spans="2:16" x14ac:dyDescent="0.25">
      <c r="B48" s="32" t="s">
        <v>1792</v>
      </c>
      <c r="C48" s="26" t="s">
        <v>1793</v>
      </c>
      <c r="D48" s="26"/>
      <c r="E48" s="26"/>
      <c r="F48" s="26"/>
      <c r="G48" s="26"/>
      <c r="H48" s="26"/>
      <c r="I48" s="26"/>
      <c r="J48" s="26"/>
      <c r="K48" s="26"/>
      <c r="L48" s="26"/>
      <c r="M48" s="26"/>
      <c r="N48" s="26"/>
      <c r="O48" s="26"/>
      <c r="P48" s="26"/>
    </row>
    <row r="49" spans="2:16" x14ac:dyDescent="0.25">
      <c r="B49" s="32" t="s">
        <v>1632</v>
      </c>
      <c r="C49" s="26" t="s">
        <v>1794</v>
      </c>
      <c r="D49" s="26"/>
      <c r="E49" s="26"/>
      <c r="F49" s="26"/>
      <c r="G49" s="26"/>
      <c r="H49" s="26"/>
      <c r="I49" s="26"/>
      <c r="J49" s="26"/>
      <c r="K49" s="26"/>
      <c r="L49" s="26"/>
      <c r="M49" s="26"/>
      <c r="N49" s="26"/>
      <c r="O49" s="26"/>
      <c r="P49" s="26"/>
    </row>
    <row r="50" spans="2:16" x14ac:dyDescent="0.25">
      <c r="B50" s="28" t="s">
        <v>1795</v>
      </c>
      <c r="C50" s="26" t="s">
        <v>1796</v>
      </c>
      <c r="D50" s="26"/>
      <c r="E50" s="26"/>
      <c r="F50" s="26"/>
      <c r="G50" s="26"/>
      <c r="H50" s="26"/>
      <c r="I50" s="26"/>
      <c r="J50" s="26"/>
      <c r="K50" s="26"/>
      <c r="L50" s="26"/>
      <c r="M50" s="26"/>
      <c r="N50" s="26"/>
      <c r="O50" s="26"/>
      <c r="P50" s="26"/>
    </row>
    <row r="51" spans="2:16" x14ac:dyDescent="0.25">
      <c r="B51" s="28" t="s">
        <v>1797</v>
      </c>
      <c r="C51" s="26" t="s">
        <v>1798</v>
      </c>
      <c r="D51" s="26"/>
      <c r="E51" s="26"/>
      <c r="F51" s="26"/>
      <c r="G51" s="26"/>
      <c r="H51" s="26"/>
      <c r="I51" s="26"/>
      <c r="J51" s="26"/>
      <c r="K51" s="26"/>
      <c r="L51" s="26"/>
      <c r="M51" s="26"/>
      <c r="N51" s="26"/>
      <c r="O51" s="26"/>
      <c r="P51" s="26"/>
    </row>
    <row r="52" spans="2:16" x14ac:dyDescent="0.25">
      <c r="B52" s="28" t="s">
        <v>1799</v>
      </c>
      <c r="C52" s="26" t="s">
        <v>1800</v>
      </c>
      <c r="D52" s="26"/>
      <c r="E52" s="26"/>
      <c r="F52" s="26"/>
      <c r="G52" s="26"/>
      <c r="H52" s="26"/>
      <c r="I52" s="26"/>
      <c r="J52" s="26"/>
      <c r="K52" s="26"/>
      <c r="L52" s="26"/>
      <c r="M52" s="26"/>
      <c r="N52" s="26"/>
      <c r="O52" s="26"/>
      <c r="P52" s="26"/>
    </row>
    <row r="53" spans="2:16" x14ac:dyDescent="0.25">
      <c r="B53" s="28" t="s">
        <v>1801</v>
      </c>
      <c r="C53" s="26" t="s">
        <v>1802</v>
      </c>
      <c r="D53" s="26"/>
      <c r="E53" s="26"/>
      <c r="F53" s="26"/>
      <c r="G53" s="26"/>
      <c r="H53" s="26"/>
      <c r="I53" s="26"/>
      <c r="J53" s="26"/>
      <c r="K53" s="26"/>
      <c r="L53" s="26"/>
      <c r="M53" s="26"/>
      <c r="N53" s="26"/>
      <c r="O53" s="26"/>
      <c r="P53" s="26"/>
    </row>
    <row r="54" spans="2:16" x14ac:dyDescent="0.25">
      <c r="B54" s="28" t="s">
        <v>1803</v>
      </c>
      <c r="C54" s="26" t="s">
        <v>1804</v>
      </c>
      <c r="D54" s="26"/>
      <c r="E54" s="26"/>
      <c r="F54" s="26"/>
      <c r="G54" s="26"/>
      <c r="H54" s="26"/>
      <c r="I54" s="26"/>
      <c r="J54" s="26"/>
      <c r="K54" s="26"/>
      <c r="L54" s="26"/>
      <c r="M54" s="26"/>
      <c r="N54" s="26"/>
      <c r="O54" s="26"/>
      <c r="P54" s="26"/>
    </row>
    <row r="55" spans="2:16" x14ac:dyDescent="0.25">
      <c r="B55" s="28" t="s">
        <v>1805</v>
      </c>
      <c r="C55" s="26" t="s">
        <v>1806</v>
      </c>
      <c r="D55" s="26"/>
      <c r="E55" s="26"/>
      <c r="F55" s="26"/>
      <c r="G55" s="26"/>
      <c r="H55" s="26"/>
      <c r="I55" s="26"/>
      <c r="J55" s="26"/>
      <c r="K55" s="26"/>
      <c r="L55" s="26"/>
      <c r="M55" s="26"/>
      <c r="N55" s="26"/>
      <c r="O55" s="26"/>
      <c r="P55" s="26"/>
    </row>
    <row r="56" spans="2:16" x14ac:dyDescent="0.25">
      <c r="B56" s="28" t="s">
        <v>1807</v>
      </c>
      <c r="C56" s="26" t="s">
        <v>1808</v>
      </c>
      <c r="D56" s="26"/>
      <c r="E56" s="26"/>
      <c r="F56" s="26"/>
      <c r="G56" s="26"/>
      <c r="H56" s="26"/>
      <c r="I56" s="26"/>
      <c r="J56" s="26"/>
      <c r="K56" s="26"/>
      <c r="L56" s="26"/>
      <c r="M56" s="26"/>
      <c r="N56" s="26"/>
      <c r="O56" s="26"/>
      <c r="P56" s="26"/>
    </row>
    <row r="57" spans="2:16" x14ac:dyDescent="0.25">
      <c r="B57" s="28" t="s">
        <v>1809</v>
      </c>
      <c r="C57" s="26" t="s">
        <v>1810</v>
      </c>
      <c r="D57" s="26"/>
      <c r="E57" s="26"/>
      <c r="F57" s="26"/>
      <c r="G57" s="26"/>
      <c r="H57" s="26"/>
      <c r="I57" s="26"/>
      <c r="J57" s="26"/>
      <c r="K57" s="26"/>
      <c r="L57" s="26"/>
      <c r="M57" s="26"/>
      <c r="N57" s="26"/>
      <c r="O57" s="26"/>
      <c r="P57" s="26"/>
    </row>
    <row r="58" spans="2:16" x14ac:dyDescent="0.25">
      <c r="B58" s="28" t="s">
        <v>1811</v>
      </c>
      <c r="C58" s="26" t="s">
        <v>1812</v>
      </c>
      <c r="D58" s="26"/>
      <c r="E58" s="26"/>
      <c r="F58" s="26"/>
      <c r="G58" s="26"/>
      <c r="H58" s="26"/>
      <c r="I58" s="26"/>
      <c r="J58" s="26"/>
      <c r="K58" s="26"/>
      <c r="L58" s="26"/>
      <c r="M58" s="26"/>
      <c r="N58" s="26"/>
      <c r="O58" s="26"/>
      <c r="P58" s="26"/>
    </row>
    <row r="59" spans="2:16" x14ac:dyDescent="0.25">
      <c r="B59" s="33" t="s">
        <v>1813</v>
      </c>
      <c r="C59" s="26" t="s">
        <v>1814</v>
      </c>
      <c r="D59" s="26"/>
      <c r="E59" s="26"/>
      <c r="F59" s="26"/>
      <c r="G59" s="26"/>
      <c r="H59" s="26"/>
      <c r="I59" s="26"/>
      <c r="J59" s="26"/>
      <c r="K59" s="26"/>
      <c r="L59" s="26"/>
      <c r="M59" s="26"/>
      <c r="N59" s="26"/>
      <c r="O59" s="26"/>
      <c r="P59" s="26"/>
    </row>
    <row r="60" spans="2:16" x14ac:dyDescent="0.25">
      <c r="B60" s="33" t="s">
        <v>1815</v>
      </c>
      <c r="C60" s="26" t="s">
        <v>1816</v>
      </c>
      <c r="D60" s="26"/>
      <c r="E60" s="26"/>
      <c r="F60" s="26"/>
      <c r="G60" s="26"/>
      <c r="H60" s="26"/>
      <c r="I60" s="26"/>
      <c r="J60" s="26"/>
      <c r="K60" s="26"/>
      <c r="L60" s="26"/>
      <c r="M60" s="26"/>
      <c r="N60" s="26"/>
      <c r="O60" s="26"/>
      <c r="P60" s="26"/>
    </row>
  </sheetData>
  <autoFilter ref="B18:P60"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55">
    <mergeCell ref="C60:P60"/>
    <mergeCell ref="C54:P54"/>
    <mergeCell ref="C55:P55"/>
    <mergeCell ref="C56:P56"/>
    <mergeCell ref="C57:P57"/>
    <mergeCell ref="C58:P58"/>
    <mergeCell ref="C59:P59"/>
    <mergeCell ref="C48:P48"/>
    <mergeCell ref="C49:P49"/>
    <mergeCell ref="C50:P50"/>
    <mergeCell ref="C51:P51"/>
    <mergeCell ref="C52:P52"/>
    <mergeCell ref="C53:P53"/>
    <mergeCell ref="C42:P42"/>
    <mergeCell ref="C43:P43"/>
    <mergeCell ref="C44:P44"/>
    <mergeCell ref="C45:P45"/>
    <mergeCell ref="C46:P46"/>
    <mergeCell ref="C47:P47"/>
    <mergeCell ref="C36:P36"/>
    <mergeCell ref="C37:P37"/>
    <mergeCell ref="C38:P38"/>
    <mergeCell ref="C39:P39"/>
    <mergeCell ref="C40:P40"/>
    <mergeCell ref="C41:P41"/>
    <mergeCell ref="C30:P30"/>
    <mergeCell ref="C31:P31"/>
    <mergeCell ref="C32:P32"/>
    <mergeCell ref="C33:P33"/>
    <mergeCell ref="C34:P34"/>
    <mergeCell ref="C35:P35"/>
    <mergeCell ref="C24:P24"/>
    <mergeCell ref="C25:P25"/>
    <mergeCell ref="C26:P26"/>
    <mergeCell ref="C27:P27"/>
    <mergeCell ref="C28:P28"/>
    <mergeCell ref="C29:P29"/>
    <mergeCell ref="C18:P18"/>
    <mergeCell ref="C19:P19"/>
    <mergeCell ref="C20:P20"/>
    <mergeCell ref="C21:P21"/>
    <mergeCell ref="C22:P22"/>
    <mergeCell ref="C23:P23"/>
    <mergeCell ref="F10:P10"/>
    <mergeCell ref="F11:P11"/>
    <mergeCell ref="F12:P12"/>
    <mergeCell ref="F13:P13"/>
    <mergeCell ref="F14:P14"/>
    <mergeCell ref="B17:P17"/>
    <mergeCell ref="C2:P2"/>
    <mergeCell ref="C3:P3"/>
    <mergeCell ref="C4:P4"/>
    <mergeCell ref="B6:P6"/>
    <mergeCell ref="B7:P7"/>
    <mergeCell ref="B9:P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7"/>
  <sheetViews>
    <sheetView showGridLines="0" showRowColHeader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15" x14ac:dyDescent="0.25"/>
  <cols>
    <col min="1" max="1" width="4.140625" customWidth="1"/>
    <col min="2" max="2" width="9" customWidth="1"/>
    <col min="3" max="4" width="72.28515625" customWidth="1"/>
    <col min="5" max="5" width="14" customWidth="1"/>
    <col min="6" max="6" width="11.5703125" customWidth="1"/>
    <col min="7" max="7" width="26.42578125" customWidth="1"/>
    <col min="8" max="8" width="10" bestFit="1" customWidth="1"/>
    <col min="9" max="9" width="10.28515625" bestFit="1" customWidth="1"/>
    <col min="10" max="10" width="10" bestFit="1" customWidth="1"/>
    <col min="11" max="11" width="12.42578125" bestFit="1" customWidth="1"/>
    <col min="12" max="12" width="11" bestFit="1" customWidth="1"/>
    <col min="13" max="13" width="10" bestFit="1" customWidth="1"/>
    <col min="14" max="14" width="11.28515625" bestFit="1" customWidth="1"/>
  </cols>
  <sheetData>
    <row r="1" spans="1:14" x14ac:dyDescent="0.25">
      <c r="H1" s="34" t="s">
        <v>1856</v>
      </c>
      <c r="I1" s="34"/>
      <c r="J1" s="34"/>
      <c r="K1" s="34"/>
      <c r="L1" s="34"/>
      <c r="M1" s="34"/>
      <c r="N1" s="57"/>
    </row>
    <row r="2" spans="1:14" ht="25.5" x14ac:dyDescent="0.25">
      <c r="A2" s="54" t="s">
        <v>0</v>
      </c>
      <c r="B2" s="58" t="s">
        <v>1821</v>
      </c>
      <c r="C2" s="55" t="s">
        <v>1</v>
      </c>
      <c r="D2" s="55" t="s">
        <v>2</v>
      </c>
      <c r="E2" s="55" t="s">
        <v>3</v>
      </c>
      <c r="F2" s="54" t="s">
        <v>4</v>
      </c>
      <c r="G2" s="54" t="s">
        <v>1590</v>
      </c>
      <c r="H2" s="39" t="s">
        <v>1857</v>
      </c>
      <c r="I2" s="39" t="s">
        <v>1858</v>
      </c>
      <c r="J2" s="39" t="s">
        <v>1859</v>
      </c>
      <c r="K2" s="39" t="s">
        <v>1822</v>
      </c>
      <c r="L2" s="39" t="s">
        <v>1823</v>
      </c>
      <c r="M2" s="39" t="s">
        <v>1824</v>
      </c>
      <c r="N2" s="39" t="s">
        <v>1860</v>
      </c>
    </row>
    <row r="3" spans="1:14" ht="76.5" x14ac:dyDescent="0.25">
      <c r="A3" s="51" t="s">
        <v>5</v>
      </c>
      <c r="B3" s="46" t="s">
        <v>6</v>
      </c>
      <c r="C3" s="47" t="s">
        <v>7</v>
      </c>
      <c r="D3" s="48" t="s">
        <v>8</v>
      </c>
      <c r="E3" s="46" t="s">
        <v>9</v>
      </c>
      <c r="F3" s="46" t="s">
        <v>10</v>
      </c>
      <c r="G3" s="46" t="s">
        <v>1591</v>
      </c>
      <c r="H3" s="42" t="str">
        <f>IFERROR(IF(VLOOKUP(B3,'R&amp;C_5.15.1'!$B$2:$G$453,1,FALSE)=B3,"",),"NEW")</f>
        <v/>
      </c>
      <c r="I3" s="42" t="str">
        <f>IF(H3="NEW","NEW",IF(VLOOKUP(B3,'R&amp;C_5.15.1'!$B$2:$G$453,2,FALSE)=C3,"","UPDATED"))</f>
        <v>UPDATED</v>
      </c>
      <c r="J3" s="42" t="str">
        <f>IF(H3="NEW","NEW",IF(VLOOKUP(B3,'R&amp;C_5.15.1'!$B$2:$G$453,3,FALSE)=D3,"","UPDATED"))</f>
        <v/>
      </c>
      <c r="K3" s="42" t="str">
        <f>IF(H3="NEW","NEW",IF(VLOOKUP(B3,'R&amp;C_5.15.1'!$B$2:$G$453,4,FALSE)=E3,"","UPDATED"))</f>
        <v/>
      </c>
      <c r="L3" s="42" t="str">
        <f>IF(H3="NEW","NEW",IF(VLOOKUP(B3,'R&amp;C_5.15.1'!$B$2:$G$453,5,FALSE)=F3,"","UPDATED"))</f>
        <v/>
      </c>
      <c r="M3" s="42" t="str">
        <f>IF(H3="NEW","NEW",IF(VLOOKUP(B3,'R&amp;C_5.15.1'!$B$2:$G$453,6,FALSE)=G3,"","UPDATED"))</f>
        <v/>
      </c>
      <c r="N3" s="42">
        <f>IF(CONCATENATE(Table2[[#This Row],[Check 
Code]],Table2[[#This Row],[Check 
Funct.]],Table2[[#This Row],[Check 
Tech.]],Table2[[#This Row],[Check DROOLS]],Table2[[#This Row],[Check Domain]],Table2[[#This Row],[Check 
Tag]])="","",1)</f>
        <v>1</v>
      </c>
    </row>
    <row r="4" spans="1:14" ht="38.25" x14ac:dyDescent="0.25">
      <c r="A4" s="51" t="s">
        <v>11</v>
      </c>
      <c r="B4" s="49" t="s">
        <v>12</v>
      </c>
      <c r="C4" s="50" t="s">
        <v>13</v>
      </c>
      <c r="D4" s="50" t="s">
        <v>14</v>
      </c>
      <c r="E4" s="49" t="s">
        <v>15</v>
      </c>
      <c r="F4" s="49" t="s">
        <v>10</v>
      </c>
      <c r="G4" s="49" t="s">
        <v>1592</v>
      </c>
      <c r="H4" s="42" t="str">
        <f>IFERROR(IF(VLOOKUP(B4,'R&amp;C_5.15.1'!$B$2:$G$453,1,FALSE)=B4,"",),"NEW")</f>
        <v/>
      </c>
      <c r="I4" s="42" t="str">
        <f>IF(H4="NEW","NEW",IF(VLOOKUP(B4,'R&amp;C_5.15.1'!$B$2:$G$453,2,FALSE)=C4,"","UPDATED"))</f>
        <v/>
      </c>
      <c r="J4" s="42" t="str">
        <f>IF(H4="NEW","NEW",IF(VLOOKUP(B4,'R&amp;C_5.15.1'!$B$2:$G$453,3,FALSE)=D4,"","UPDATED"))</f>
        <v/>
      </c>
      <c r="K4" s="42" t="str">
        <f>IF(H4="NEW","NEW",IF(VLOOKUP(B4,'R&amp;C_5.15.1'!$B$2:$G$453,4,FALSE)=E4,"","UPDATED"))</f>
        <v/>
      </c>
      <c r="L4" s="42" t="str">
        <f>IF(H4="NEW","NEW",IF(VLOOKUP(B4,'R&amp;C_5.15.1'!$B$2:$G$453,5,FALSE)=F4,"","UPDATED"))</f>
        <v/>
      </c>
      <c r="M4" s="42" t="str">
        <f>IF(H4="NEW","NEW",IF(VLOOKUP(B4,'R&amp;C_5.15.1'!$B$2:$G$453,6,FALSE)=G4,"","UPDATED"))</f>
        <v/>
      </c>
      <c r="N4" s="42" t="str">
        <f>IF(CONCATENATE(Table2[[#This Row],[Check 
Code]],Table2[[#This Row],[Check 
Funct.]],Table2[[#This Row],[Check 
Tech.]],Table2[[#This Row],[Check DROOLS]],Table2[[#This Row],[Check Domain]],Table2[[#This Row],[Check 
Tag]])="","",1)</f>
        <v/>
      </c>
    </row>
    <row r="5" spans="1:14" ht="51" x14ac:dyDescent="0.25">
      <c r="A5" s="51" t="s">
        <v>16</v>
      </c>
      <c r="B5" s="46" t="s">
        <v>17</v>
      </c>
      <c r="C5" s="48" t="s">
        <v>18</v>
      </c>
      <c r="D5" s="48" t="s">
        <v>14</v>
      </c>
      <c r="E5" s="46" t="s">
        <v>9</v>
      </c>
      <c r="F5" s="46" t="s">
        <v>10</v>
      </c>
      <c r="G5" s="46" t="s">
        <v>1593</v>
      </c>
      <c r="H5" s="42" t="str">
        <f>IFERROR(IF(VLOOKUP(B5,'R&amp;C_5.15.1'!$B$2:$G$453,1,FALSE)=B5,"",),"NEW")</f>
        <v/>
      </c>
      <c r="I5" s="42" t="str">
        <f>IF(H5="NEW","NEW",IF(VLOOKUP(B5,'R&amp;C_5.15.1'!$B$2:$G$453,2,FALSE)=C5,"","UPDATED"))</f>
        <v/>
      </c>
      <c r="J5" s="42" t="str">
        <f>IF(H5="NEW","NEW",IF(VLOOKUP(B5,'R&amp;C_5.15.1'!$B$2:$G$453,3,FALSE)=D5,"","UPDATED"))</f>
        <v/>
      </c>
      <c r="K5" s="42" t="str">
        <f>IF(H5="NEW","NEW",IF(VLOOKUP(B5,'R&amp;C_5.15.1'!$B$2:$G$453,4,FALSE)=E5,"","UPDATED"))</f>
        <v/>
      </c>
      <c r="L5" s="42" t="str">
        <f>IF(H5="NEW","NEW",IF(VLOOKUP(B5,'R&amp;C_5.15.1'!$B$2:$G$453,5,FALSE)=F5,"","UPDATED"))</f>
        <v/>
      </c>
      <c r="M5" s="42" t="str">
        <f>IF(H5="NEW","NEW",IF(VLOOKUP(B5,'R&amp;C_5.15.1'!$B$2:$G$453,6,FALSE)=G5,"","UPDATED"))</f>
        <v/>
      </c>
      <c r="N5" s="42" t="str">
        <f>IF(CONCATENATE(Table2[[#This Row],[Check 
Code]],Table2[[#This Row],[Check 
Funct.]],Table2[[#This Row],[Check 
Tech.]],Table2[[#This Row],[Check DROOLS]],Table2[[#This Row],[Check Domain]],Table2[[#This Row],[Check 
Tag]])="","",1)</f>
        <v/>
      </c>
    </row>
    <row r="6" spans="1:14" ht="76.5" x14ac:dyDescent="0.25">
      <c r="A6" s="51" t="s">
        <v>19</v>
      </c>
      <c r="B6" s="49" t="s">
        <v>20</v>
      </c>
      <c r="C6" s="50" t="s">
        <v>14</v>
      </c>
      <c r="D6" s="50" t="s">
        <v>21</v>
      </c>
      <c r="E6" s="49" t="s">
        <v>9</v>
      </c>
      <c r="F6" s="49" t="s">
        <v>10</v>
      </c>
      <c r="G6" s="51" t="s">
        <v>1594</v>
      </c>
      <c r="H6" s="42" t="str">
        <f>IFERROR(IF(VLOOKUP(B6,'R&amp;C_5.15.1'!$B$2:$G$453,1,FALSE)=B6,"",),"NEW")</f>
        <v/>
      </c>
      <c r="I6" s="42" t="str">
        <f>IF(H6="NEW","NEW",IF(VLOOKUP(B6,'R&amp;C_5.15.1'!$B$2:$G$453,2,FALSE)=C6,"","UPDATED"))</f>
        <v/>
      </c>
      <c r="J6" s="42" t="str">
        <f>IF(H6="NEW","NEW",IF(VLOOKUP(B6,'R&amp;C_5.15.1'!$B$2:$G$453,3,FALSE)=D6,"","UPDATED"))</f>
        <v/>
      </c>
      <c r="K6" s="42" t="str">
        <f>IF(H6="NEW","NEW",IF(VLOOKUP(B6,'R&amp;C_5.15.1'!$B$2:$G$453,4,FALSE)=E6,"","UPDATED"))</f>
        <v/>
      </c>
      <c r="L6" s="42" t="str">
        <f>IF(H6="NEW","NEW",IF(VLOOKUP(B6,'R&amp;C_5.15.1'!$B$2:$G$453,5,FALSE)=F6,"","UPDATED"))</f>
        <v/>
      </c>
      <c r="M6" s="42" t="str">
        <f>IF(H6="NEW","NEW",IF(VLOOKUP(B6,'R&amp;C_5.15.1'!$B$2:$G$453,6,FALSE)=G6,"","UPDATED"))</f>
        <v>UPDATED</v>
      </c>
      <c r="N6" s="42">
        <f>IF(CONCATENATE(Table2[[#This Row],[Check 
Code]],Table2[[#This Row],[Check 
Funct.]],Table2[[#This Row],[Check 
Tech.]],Table2[[#This Row],[Check DROOLS]],Table2[[#This Row],[Check Domain]],Table2[[#This Row],[Check 
Tag]])="","",1)</f>
        <v>1</v>
      </c>
    </row>
    <row r="7" spans="1:14" ht="76.5" x14ac:dyDescent="0.25">
      <c r="A7" s="51" t="s">
        <v>22</v>
      </c>
      <c r="B7" s="46" t="s">
        <v>23</v>
      </c>
      <c r="C7" s="48" t="s">
        <v>14</v>
      </c>
      <c r="D7" s="48" t="s">
        <v>24</v>
      </c>
      <c r="E7" s="46" t="s">
        <v>9</v>
      </c>
      <c r="F7" s="46" t="s">
        <v>10</v>
      </c>
      <c r="G7" s="51" t="s">
        <v>1594</v>
      </c>
      <c r="H7" s="42" t="str">
        <f>IFERROR(IF(VLOOKUP(B7,'R&amp;C_5.15.1'!$B$2:$G$453,1,FALSE)=B7,"",),"NEW")</f>
        <v/>
      </c>
      <c r="I7" s="42" t="str">
        <f>IF(H7="NEW","NEW",IF(VLOOKUP(B7,'R&amp;C_5.15.1'!$B$2:$G$453,2,FALSE)=C7,"","UPDATED"))</f>
        <v/>
      </c>
      <c r="J7" s="42" t="str">
        <f>IF(H7="NEW","NEW",IF(VLOOKUP(B7,'R&amp;C_5.15.1'!$B$2:$G$453,3,FALSE)=D7,"","UPDATED"))</f>
        <v/>
      </c>
      <c r="K7" s="42" t="str">
        <f>IF(H7="NEW","NEW",IF(VLOOKUP(B7,'R&amp;C_5.15.1'!$B$2:$G$453,4,FALSE)=E7,"","UPDATED"))</f>
        <v/>
      </c>
      <c r="L7" s="42" t="str">
        <f>IF(H7="NEW","NEW",IF(VLOOKUP(B7,'R&amp;C_5.15.1'!$B$2:$G$453,5,FALSE)=F7,"","UPDATED"))</f>
        <v/>
      </c>
      <c r="M7" s="42" t="str">
        <f>IF(H7="NEW","NEW",IF(VLOOKUP(B7,'R&amp;C_5.15.1'!$B$2:$G$453,6,FALSE)=G7,"","UPDATED"))</f>
        <v>UPDATED</v>
      </c>
      <c r="N7" s="42">
        <f>IF(CONCATENATE(Table2[[#This Row],[Check 
Code]],Table2[[#This Row],[Check 
Funct.]],Table2[[#This Row],[Check 
Tech.]],Table2[[#This Row],[Check DROOLS]],Table2[[#This Row],[Check Domain]],Table2[[#This Row],[Check 
Tag]])="","",1)</f>
        <v>1</v>
      </c>
    </row>
    <row r="8" spans="1:14" ht="76.5" x14ac:dyDescent="0.25">
      <c r="A8" s="51" t="s">
        <v>25</v>
      </c>
      <c r="B8" s="49" t="s">
        <v>26</v>
      </c>
      <c r="C8" s="50" t="s">
        <v>14</v>
      </c>
      <c r="D8" s="50" t="s">
        <v>27</v>
      </c>
      <c r="E8" s="49" t="s">
        <v>9</v>
      </c>
      <c r="F8" s="49" t="s">
        <v>10</v>
      </c>
      <c r="G8" s="51" t="s">
        <v>1594</v>
      </c>
      <c r="H8" s="42" t="str">
        <f>IFERROR(IF(VLOOKUP(B8,'R&amp;C_5.15.1'!$B$2:$G$453,1,FALSE)=B8,"",),"NEW")</f>
        <v/>
      </c>
      <c r="I8" s="42" t="str">
        <f>IF(H8="NEW","NEW",IF(VLOOKUP(B8,'R&amp;C_5.15.1'!$B$2:$G$453,2,FALSE)=C8,"","UPDATED"))</f>
        <v/>
      </c>
      <c r="J8" s="42" t="str">
        <f>IF(H8="NEW","NEW",IF(VLOOKUP(B8,'R&amp;C_5.15.1'!$B$2:$G$453,3,FALSE)=D8,"","UPDATED"))</f>
        <v/>
      </c>
      <c r="K8" s="42" t="str">
        <f>IF(H8="NEW","NEW",IF(VLOOKUP(B8,'R&amp;C_5.15.1'!$B$2:$G$453,4,FALSE)=E8,"","UPDATED"))</f>
        <v/>
      </c>
      <c r="L8" s="42" t="str">
        <f>IF(H8="NEW","NEW",IF(VLOOKUP(B8,'R&amp;C_5.15.1'!$B$2:$G$453,5,FALSE)=F8,"","UPDATED"))</f>
        <v/>
      </c>
      <c r="M8" s="42" t="str">
        <f>IF(H8="NEW","NEW",IF(VLOOKUP(B8,'R&amp;C_5.15.1'!$B$2:$G$453,6,FALSE)=G8,"","UPDATED"))</f>
        <v>UPDATED</v>
      </c>
      <c r="N8" s="42">
        <f>IF(CONCATENATE(Table2[[#This Row],[Check 
Code]],Table2[[#This Row],[Check 
Funct.]],Table2[[#This Row],[Check 
Tech.]],Table2[[#This Row],[Check DROOLS]],Table2[[#This Row],[Check Domain]],Table2[[#This Row],[Check 
Tag]])="","",1)</f>
        <v>1</v>
      </c>
    </row>
    <row r="9" spans="1:14" ht="63.75" x14ac:dyDescent="0.25">
      <c r="A9" s="51" t="s">
        <v>28</v>
      </c>
      <c r="B9" s="46" t="s">
        <v>29</v>
      </c>
      <c r="C9" s="48" t="s">
        <v>30</v>
      </c>
      <c r="D9" s="48" t="s">
        <v>14</v>
      </c>
      <c r="E9" s="46" t="s">
        <v>9</v>
      </c>
      <c r="F9" s="46" t="s">
        <v>10</v>
      </c>
      <c r="G9" s="46" t="s">
        <v>1593</v>
      </c>
      <c r="H9" s="42" t="str">
        <f>IFERROR(IF(VLOOKUP(B9,'R&amp;C_5.15.1'!$B$2:$G$453,1,FALSE)=B9,"",),"NEW")</f>
        <v/>
      </c>
      <c r="I9" s="42" t="str">
        <f>IF(H9="NEW","NEW",IF(VLOOKUP(B9,'R&amp;C_5.15.1'!$B$2:$G$453,2,FALSE)=C9,"","UPDATED"))</f>
        <v/>
      </c>
      <c r="J9" s="42" t="str">
        <f>IF(H9="NEW","NEW",IF(VLOOKUP(B9,'R&amp;C_5.15.1'!$B$2:$G$453,3,FALSE)=D9,"","UPDATED"))</f>
        <v/>
      </c>
      <c r="K9" s="42" t="str">
        <f>IF(H9="NEW","NEW",IF(VLOOKUP(B9,'R&amp;C_5.15.1'!$B$2:$G$453,4,FALSE)=E9,"","UPDATED"))</f>
        <v/>
      </c>
      <c r="L9" s="42" t="str">
        <f>IF(H9="NEW","NEW",IF(VLOOKUP(B9,'R&amp;C_5.15.1'!$B$2:$G$453,5,FALSE)=F9,"","UPDATED"))</f>
        <v/>
      </c>
      <c r="M9" s="42" t="str">
        <f>IF(H9="NEW","NEW",IF(VLOOKUP(B9,'R&amp;C_5.15.1'!$B$2:$G$453,6,FALSE)=G9,"","UPDATED"))</f>
        <v/>
      </c>
      <c r="N9" s="42" t="str">
        <f>IF(CONCATENATE(Table2[[#This Row],[Check 
Code]],Table2[[#This Row],[Check 
Funct.]],Table2[[#This Row],[Check 
Tech.]],Table2[[#This Row],[Check DROOLS]],Table2[[#This Row],[Check Domain]],Table2[[#This Row],[Check 
Tag]])="","",1)</f>
        <v/>
      </c>
    </row>
    <row r="10" spans="1:14" ht="63.75" x14ac:dyDescent="0.25">
      <c r="A10" s="51" t="s">
        <v>31</v>
      </c>
      <c r="B10" s="49" t="s">
        <v>32</v>
      </c>
      <c r="C10" s="50" t="s">
        <v>14</v>
      </c>
      <c r="D10" s="50" t="s">
        <v>33</v>
      </c>
      <c r="E10" s="49" t="s">
        <v>15</v>
      </c>
      <c r="F10" s="49" t="s">
        <v>10</v>
      </c>
      <c r="G10" s="51" t="s">
        <v>1595</v>
      </c>
      <c r="H10" s="42" t="str">
        <f>IFERROR(IF(VLOOKUP(B10,'R&amp;C_5.15.1'!$B$2:$G$453,1,FALSE)=B10,"",),"NEW")</f>
        <v/>
      </c>
      <c r="I10" s="42" t="str">
        <f>IF(H10="NEW","NEW",IF(VLOOKUP(B10,'R&amp;C_5.15.1'!$B$2:$G$453,2,FALSE)=C10,"","UPDATED"))</f>
        <v/>
      </c>
      <c r="J10" s="42" t="str">
        <f>IF(H10="NEW","NEW",IF(VLOOKUP(B10,'R&amp;C_5.15.1'!$B$2:$G$453,3,FALSE)=D10,"","UPDATED"))</f>
        <v/>
      </c>
      <c r="K10" s="42" t="str">
        <f>IF(H10="NEW","NEW",IF(VLOOKUP(B10,'R&amp;C_5.15.1'!$B$2:$G$453,4,FALSE)=E10,"","UPDATED"))</f>
        <v/>
      </c>
      <c r="L10" s="42" t="str">
        <f>IF(H10="NEW","NEW",IF(VLOOKUP(B10,'R&amp;C_5.15.1'!$B$2:$G$453,5,FALSE)=F10,"","UPDATED"))</f>
        <v/>
      </c>
      <c r="M10" s="42" t="str">
        <f>IF(H10="NEW","NEW",IF(VLOOKUP(B10,'R&amp;C_5.15.1'!$B$2:$G$453,6,FALSE)=G10,"","UPDATED"))</f>
        <v>UPDATED</v>
      </c>
      <c r="N10" s="42">
        <f>IF(CONCATENATE(Table2[[#This Row],[Check 
Code]],Table2[[#This Row],[Check 
Funct.]],Table2[[#This Row],[Check 
Tech.]],Table2[[#This Row],[Check DROOLS]],Table2[[#This Row],[Check Domain]],Table2[[#This Row],[Check 
Tag]])="","",1)</f>
        <v>1</v>
      </c>
    </row>
    <row r="11" spans="1:14" ht="216.75" x14ac:dyDescent="0.25">
      <c r="A11" s="51" t="s">
        <v>34</v>
      </c>
      <c r="B11" s="46" t="s">
        <v>35</v>
      </c>
      <c r="C11" s="48" t="s">
        <v>14</v>
      </c>
      <c r="D11" s="48" t="s">
        <v>36</v>
      </c>
      <c r="E11" s="46" t="s">
        <v>15</v>
      </c>
      <c r="F11" s="46" t="s">
        <v>10</v>
      </c>
      <c r="G11" s="51" t="s">
        <v>1595</v>
      </c>
      <c r="H11" s="42" t="str">
        <f>IFERROR(IF(VLOOKUP(B11,'R&amp;C_5.15.1'!$B$2:$G$453,1,FALSE)=B11,"",),"NEW")</f>
        <v/>
      </c>
      <c r="I11" s="42" t="str">
        <f>IF(H11="NEW","NEW",IF(VLOOKUP(B11,'R&amp;C_5.15.1'!$B$2:$G$453,2,FALSE)=C11,"","UPDATED"))</f>
        <v/>
      </c>
      <c r="J11" s="42" t="str">
        <f>IF(H11="NEW","NEW",IF(VLOOKUP(B11,'R&amp;C_5.15.1'!$B$2:$G$453,3,FALSE)=D11,"","UPDATED"))</f>
        <v/>
      </c>
      <c r="K11" s="42" t="str">
        <f>IF(H11="NEW","NEW",IF(VLOOKUP(B11,'R&amp;C_5.15.1'!$B$2:$G$453,4,FALSE)=E11,"","UPDATED"))</f>
        <v/>
      </c>
      <c r="L11" s="42" t="str">
        <f>IF(H11="NEW","NEW",IF(VLOOKUP(B11,'R&amp;C_5.15.1'!$B$2:$G$453,5,FALSE)=F11,"","UPDATED"))</f>
        <v/>
      </c>
      <c r="M11" s="42" t="str">
        <f>IF(H11="NEW","NEW",IF(VLOOKUP(B11,'R&amp;C_5.15.1'!$B$2:$G$453,6,FALSE)=G11,"","UPDATED"))</f>
        <v>UPDATED</v>
      </c>
      <c r="N11" s="42">
        <f>IF(CONCATENATE(Table2[[#This Row],[Check 
Code]],Table2[[#This Row],[Check 
Funct.]],Table2[[#This Row],[Check 
Tech.]],Table2[[#This Row],[Check DROOLS]],Table2[[#This Row],[Check Domain]],Table2[[#This Row],[Check 
Tag]])="","",1)</f>
        <v>1</v>
      </c>
    </row>
    <row r="12" spans="1:14" ht="89.25" x14ac:dyDescent="0.25">
      <c r="A12" s="51" t="s">
        <v>37</v>
      </c>
      <c r="B12" s="49" t="s">
        <v>38</v>
      </c>
      <c r="C12" s="50" t="s">
        <v>14</v>
      </c>
      <c r="D12" s="50" t="s">
        <v>39</v>
      </c>
      <c r="E12" s="49" t="s">
        <v>15</v>
      </c>
      <c r="F12" s="49" t="s">
        <v>10</v>
      </c>
      <c r="G12" s="51" t="s">
        <v>1595</v>
      </c>
      <c r="H12" s="42" t="str">
        <f>IFERROR(IF(VLOOKUP(B12,'R&amp;C_5.15.1'!$B$2:$G$453,1,FALSE)=B12,"",),"NEW")</f>
        <v/>
      </c>
      <c r="I12" s="42" t="str">
        <f>IF(H12="NEW","NEW",IF(VLOOKUP(B12,'R&amp;C_5.15.1'!$B$2:$G$453,2,FALSE)=C12,"","UPDATED"))</f>
        <v/>
      </c>
      <c r="J12" s="42" t="str">
        <f>IF(H12="NEW","NEW",IF(VLOOKUP(B12,'R&amp;C_5.15.1'!$B$2:$G$453,3,FALSE)=D12,"","UPDATED"))</f>
        <v/>
      </c>
      <c r="K12" s="42" t="str">
        <f>IF(H12="NEW","NEW",IF(VLOOKUP(B12,'R&amp;C_5.15.1'!$B$2:$G$453,4,FALSE)=E12,"","UPDATED"))</f>
        <v/>
      </c>
      <c r="L12" s="42" t="str">
        <f>IF(H12="NEW","NEW",IF(VLOOKUP(B12,'R&amp;C_5.15.1'!$B$2:$G$453,5,FALSE)=F12,"","UPDATED"))</f>
        <v/>
      </c>
      <c r="M12" s="42" t="str">
        <f>IF(H12="NEW","NEW",IF(VLOOKUP(B12,'R&amp;C_5.15.1'!$B$2:$G$453,6,FALSE)=G12,"","UPDATED"))</f>
        <v>UPDATED</v>
      </c>
      <c r="N12" s="42">
        <f>IF(CONCATENATE(Table2[[#This Row],[Check 
Code]],Table2[[#This Row],[Check 
Funct.]],Table2[[#This Row],[Check 
Tech.]],Table2[[#This Row],[Check DROOLS]],Table2[[#This Row],[Check Domain]],Table2[[#This Row],[Check 
Tag]])="","",1)</f>
        <v>1</v>
      </c>
    </row>
    <row r="13" spans="1:14" ht="140.25" x14ac:dyDescent="0.25">
      <c r="A13" s="51" t="s">
        <v>40</v>
      </c>
      <c r="B13" s="46" t="s">
        <v>41</v>
      </c>
      <c r="C13" s="48" t="s">
        <v>14</v>
      </c>
      <c r="D13" s="48" t="s">
        <v>42</v>
      </c>
      <c r="E13" s="46" t="s">
        <v>15</v>
      </c>
      <c r="F13" s="46" t="s">
        <v>10</v>
      </c>
      <c r="G13" s="51" t="s">
        <v>1595</v>
      </c>
      <c r="H13" s="42" t="str">
        <f>IFERROR(IF(VLOOKUP(B13,'R&amp;C_5.15.1'!$B$2:$G$453,1,FALSE)=B13,"",),"NEW")</f>
        <v/>
      </c>
      <c r="I13" s="42" t="str">
        <f>IF(H13="NEW","NEW",IF(VLOOKUP(B13,'R&amp;C_5.15.1'!$B$2:$G$453,2,FALSE)=C13,"","UPDATED"))</f>
        <v/>
      </c>
      <c r="J13" s="42" t="str">
        <f>IF(H13="NEW","NEW",IF(VLOOKUP(B13,'R&amp;C_5.15.1'!$B$2:$G$453,3,FALSE)=D13,"","UPDATED"))</f>
        <v/>
      </c>
      <c r="K13" s="42" t="str">
        <f>IF(H13="NEW","NEW",IF(VLOOKUP(B13,'R&amp;C_5.15.1'!$B$2:$G$453,4,FALSE)=E13,"","UPDATED"))</f>
        <v/>
      </c>
      <c r="L13" s="42" t="str">
        <f>IF(H13="NEW","NEW",IF(VLOOKUP(B13,'R&amp;C_5.15.1'!$B$2:$G$453,5,FALSE)=F13,"","UPDATED"))</f>
        <v/>
      </c>
      <c r="M13" s="42" t="str">
        <f>IF(H13="NEW","NEW",IF(VLOOKUP(B13,'R&amp;C_5.15.1'!$B$2:$G$453,6,FALSE)=G13,"","UPDATED"))</f>
        <v>UPDATED</v>
      </c>
      <c r="N13" s="42">
        <f>IF(CONCATENATE(Table2[[#This Row],[Check 
Code]],Table2[[#This Row],[Check 
Funct.]],Table2[[#This Row],[Check 
Tech.]],Table2[[#This Row],[Check DROOLS]],Table2[[#This Row],[Check Domain]],Table2[[#This Row],[Check 
Tag]])="","",1)</f>
        <v>1</v>
      </c>
    </row>
    <row r="14" spans="1:14" ht="114.75" x14ac:dyDescent="0.25">
      <c r="A14" s="51" t="s">
        <v>43</v>
      </c>
      <c r="B14" s="49" t="s">
        <v>44</v>
      </c>
      <c r="C14" s="50" t="s">
        <v>14</v>
      </c>
      <c r="D14" s="50" t="s">
        <v>45</v>
      </c>
      <c r="E14" s="49" t="s">
        <v>15</v>
      </c>
      <c r="F14" s="49" t="s">
        <v>10</v>
      </c>
      <c r="G14" s="49" t="s">
        <v>1596</v>
      </c>
      <c r="H14" s="42" t="str">
        <f>IFERROR(IF(VLOOKUP(B14,'R&amp;C_5.15.1'!$B$2:$G$453,1,FALSE)=B14,"",),"NEW")</f>
        <v/>
      </c>
      <c r="I14" s="42" t="str">
        <f>IF(H14="NEW","NEW",IF(VLOOKUP(B14,'R&amp;C_5.15.1'!$B$2:$G$453,2,FALSE)=C14,"","UPDATED"))</f>
        <v/>
      </c>
      <c r="J14" s="42" t="str">
        <f>IF(H14="NEW","NEW",IF(VLOOKUP(B14,'R&amp;C_5.15.1'!$B$2:$G$453,3,FALSE)=D14,"","UPDATED"))</f>
        <v/>
      </c>
      <c r="K14" s="42" t="str">
        <f>IF(H14="NEW","NEW",IF(VLOOKUP(B14,'R&amp;C_5.15.1'!$B$2:$G$453,4,FALSE)=E14,"","UPDATED"))</f>
        <v/>
      </c>
      <c r="L14" s="42" t="str">
        <f>IF(H14="NEW","NEW",IF(VLOOKUP(B14,'R&amp;C_5.15.1'!$B$2:$G$453,5,FALSE)=F14,"","UPDATED"))</f>
        <v/>
      </c>
      <c r="M14" s="42" t="str">
        <f>IF(H14="NEW","NEW",IF(VLOOKUP(B14,'R&amp;C_5.15.1'!$B$2:$G$453,6,FALSE)=G14,"","UPDATED"))</f>
        <v/>
      </c>
      <c r="N14" s="42" t="str">
        <f>IF(CONCATENATE(Table2[[#This Row],[Check 
Code]],Table2[[#This Row],[Check 
Funct.]],Table2[[#This Row],[Check 
Tech.]],Table2[[#This Row],[Check DROOLS]],Table2[[#This Row],[Check Domain]],Table2[[#This Row],[Check 
Tag]])="","",1)</f>
        <v/>
      </c>
    </row>
    <row r="15" spans="1:14" ht="63.75" x14ac:dyDescent="0.25">
      <c r="A15" s="51" t="s">
        <v>46</v>
      </c>
      <c r="B15" s="46" t="s">
        <v>47</v>
      </c>
      <c r="C15" s="48" t="s">
        <v>14</v>
      </c>
      <c r="D15" s="48" t="s">
        <v>48</v>
      </c>
      <c r="E15" s="46" t="s">
        <v>15</v>
      </c>
      <c r="F15" s="46" t="s">
        <v>10</v>
      </c>
      <c r="G15" s="46" t="s">
        <v>1597</v>
      </c>
      <c r="H15" s="42" t="str">
        <f>IFERROR(IF(VLOOKUP(B15,'R&amp;C_5.15.1'!$B$2:$G$453,1,FALSE)=B15,"",),"NEW")</f>
        <v/>
      </c>
      <c r="I15" s="42" t="str">
        <f>IF(H15="NEW","NEW",IF(VLOOKUP(B15,'R&amp;C_5.15.1'!$B$2:$G$453,2,FALSE)=C15,"","UPDATED"))</f>
        <v/>
      </c>
      <c r="J15" s="42" t="str">
        <f>IF(H15="NEW","NEW",IF(VLOOKUP(B15,'R&amp;C_5.15.1'!$B$2:$G$453,3,FALSE)=D15,"","UPDATED"))</f>
        <v/>
      </c>
      <c r="K15" s="42" t="str">
        <f>IF(H15="NEW","NEW",IF(VLOOKUP(B15,'R&amp;C_5.15.1'!$B$2:$G$453,4,FALSE)=E15,"","UPDATED"))</f>
        <v/>
      </c>
      <c r="L15" s="42" t="str">
        <f>IF(H15="NEW","NEW",IF(VLOOKUP(B15,'R&amp;C_5.15.1'!$B$2:$G$453,5,FALSE)=F15,"","UPDATED"))</f>
        <v/>
      </c>
      <c r="M15" s="42" t="str">
        <f>IF(H15="NEW","NEW",IF(VLOOKUP(B15,'R&amp;C_5.15.1'!$B$2:$G$453,6,FALSE)=G15,"","UPDATED"))</f>
        <v/>
      </c>
      <c r="N15" s="42" t="str">
        <f>IF(CONCATENATE(Table2[[#This Row],[Check 
Code]],Table2[[#This Row],[Check 
Funct.]],Table2[[#This Row],[Check 
Tech.]],Table2[[#This Row],[Check DROOLS]],Table2[[#This Row],[Check Domain]],Table2[[#This Row],[Check 
Tag]])="","",1)</f>
        <v/>
      </c>
    </row>
    <row r="16" spans="1:14" ht="140.25" x14ac:dyDescent="0.25">
      <c r="A16" s="51" t="s">
        <v>49</v>
      </c>
      <c r="B16" s="49" t="s">
        <v>50</v>
      </c>
      <c r="C16" s="50" t="s">
        <v>14</v>
      </c>
      <c r="D16" s="50" t="s">
        <v>51</v>
      </c>
      <c r="E16" s="49" t="s">
        <v>15</v>
      </c>
      <c r="F16" s="49" t="s">
        <v>10</v>
      </c>
      <c r="G16" s="49" t="s">
        <v>1598</v>
      </c>
      <c r="H16" s="42" t="str">
        <f>IFERROR(IF(VLOOKUP(B16,'R&amp;C_5.15.1'!$B$2:$G$453,1,FALSE)=B16,"",),"NEW")</f>
        <v/>
      </c>
      <c r="I16" s="42" t="str">
        <f>IF(H16="NEW","NEW",IF(VLOOKUP(B16,'R&amp;C_5.15.1'!$B$2:$G$453,2,FALSE)=C16,"","UPDATED"))</f>
        <v/>
      </c>
      <c r="J16" s="42" t="str">
        <f>IF(H16="NEW","NEW",IF(VLOOKUP(B16,'R&amp;C_5.15.1'!$B$2:$G$453,3,FALSE)=D16,"","UPDATED"))</f>
        <v/>
      </c>
      <c r="K16" s="42" t="str">
        <f>IF(H16="NEW","NEW",IF(VLOOKUP(B16,'R&amp;C_5.15.1'!$B$2:$G$453,4,FALSE)=E16,"","UPDATED"))</f>
        <v/>
      </c>
      <c r="L16" s="42" t="str">
        <f>IF(H16="NEW","NEW",IF(VLOOKUP(B16,'R&amp;C_5.15.1'!$B$2:$G$453,5,FALSE)=F16,"","UPDATED"))</f>
        <v/>
      </c>
      <c r="M16" s="42" t="str">
        <f>IF(H16="NEW","NEW",IF(VLOOKUP(B16,'R&amp;C_5.15.1'!$B$2:$G$453,6,FALSE)=G16,"","UPDATED"))</f>
        <v/>
      </c>
      <c r="N16" s="42" t="str">
        <f>IF(CONCATENATE(Table2[[#This Row],[Check 
Code]],Table2[[#This Row],[Check 
Funct.]],Table2[[#This Row],[Check 
Tech.]],Table2[[#This Row],[Check DROOLS]],Table2[[#This Row],[Check Domain]],Table2[[#This Row],[Check 
Tag]])="","",1)</f>
        <v/>
      </c>
    </row>
    <row r="17" spans="1:14" ht="114.75" x14ac:dyDescent="0.25">
      <c r="A17" s="51" t="s">
        <v>52</v>
      </c>
      <c r="B17" s="46" t="s">
        <v>53</v>
      </c>
      <c r="C17" s="48" t="s">
        <v>14</v>
      </c>
      <c r="D17" s="48" t="s">
        <v>54</v>
      </c>
      <c r="E17" s="46" t="s">
        <v>15</v>
      </c>
      <c r="F17" s="46" t="s">
        <v>10</v>
      </c>
      <c r="G17" s="46" t="s">
        <v>1593</v>
      </c>
      <c r="H17" s="42" t="str">
        <f>IFERROR(IF(VLOOKUP(B17,'R&amp;C_5.15.1'!$B$2:$G$453,1,FALSE)=B17,"",),"NEW")</f>
        <v/>
      </c>
      <c r="I17" s="42" t="str">
        <f>IF(H17="NEW","NEW",IF(VLOOKUP(B17,'R&amp;C_5.15.1'!$B$2:$G$453,2,FALSE)=C17,"","UPDATED"))</f>
        <v/>
      </c>
      <c r="J17" s="42" t="str">
        <f>IF(H17="NEW","NEW",IF(VLOOKUP(B17,'R&amp;C_5.15.1'!$B$2:$G$453,3,FALSE)=D17,"","UPDATED"))</f>
        <v/>
      </c>
      <c r="K17" s="42" t="str">
        <f>IF(H17="NEW","NEW",IF(VLOOKUP(B17,'R&amp;C_5.15.1'!$B$2:$G$453,4,FALSE)=E17,"","UPDATED"))</f>
        <v/>
      </c>
      <c r="L17" s="42" t="str">
        <f>IF(H17="NEW","NEW",IF(VLOOKUP(B17,'R&amp;C_5.15.1'!$B$2:$G$453,5,FALSE)=F17,"","UPDATED"))</f>
        <v/>
      </c>
      <c r="M17" s="42" t="str">
        <f>IF(H17="NEW","NEW",IF(VLOOKUP(B17,'R&amp;C_5.15.1'!$B$2:$G$453,6,FALSE)=G17,"","UPDATED"))</f>
        <v/>
      </c>
      <c r="N17" s="42" t="str">
        <f>IF(CONCATENATE(Table2[[#This Row],[Check 
Code]],Table2[[#This Row],[Check 
Funct.]],Table2[[#This Row],[Check 
Tech.]],Table2[[#This Row],[Check DROOLS]],Table2[[#This Row],[Check Domain]],Table2[[#This Row],[Check 
Tag]])="","",1)</f>
        <v/>
      </c>
    </row>
    <row r="18" spans="1:14" ht="51" x14ac:dyDescent="0.25">
      <c r="A18" s="51" t="s">
        <v>55</v>
      </c>
      <c r="B18" s="49" t="s">
        <v>56</v>
      </c>
      <c r="C18" s="50" t="s">
        <v>14</v>
      </c>
      <c r="D18" s="50" t="s">
        <v>57</v>
      </c>
      <c r="E18" s="49" t="s">
        <v>15</v>
      </c>
      <c r="F18" s="49" t="s">
        <v>10</v>
      </c>
      <c r="G18" s="49" t="s">
        <v>1599</v>
      </c>
      <c r="H18" s="42" t="str">
        <f>IFERROR(IF(VLOOKUP(B18,'R&amp;C_5.15.1'!$B$2:$G$453,1,FALSE)=B18,"",),"NEW")</f>
        <v/>
      </c>
      <c r="I18" s="42" t="str">
        <f>IF(H18="NEW","NEW",IF(VLOOKUP(B18,'R&amp;C_5.15.1'!$B$2:$G$453,2,FALSE)=C18,"","UPDATED"))</f>
        <v/>
      </c>
      <c r="J18" s="42" t="str">
        <f>IF(H18="NEW","NEW",IF(VLOOKUP(B18,'R&amp;C_5.15.1'!$B$2:$G$453,3,FALSE)=D18,"","UPDATED"))</f>
        <v/>
      </c>
      <c r="K18" s="42" t="str">
        <f>IF(H18="NEW","NEW",IF(VLOOKUP(B18,'R&amp;C_5.15.1'!$B$2:$G$453,4,FALSE)=E18,"","UPDATED"))</f>
        <v/>
      </c>
      <c r="L18" s="42" t="str">
        <f>IF(H18="NEW","NEW",IF(VLOOKUP(B18,'R&amp;C_5.15.1'!$B$2:$G$453,5,FALSE)=F18,"","UPDATED"))</f>
        <v/>
      </c>
      <c r="M18" s="42" t="str">
        <f>IF(H18="NEW","NEW",IF(VLOOKUP(B18,'R&amp;C_5.15.1'!$B$2:$G$453,6,FALSE)=G18,"","UPDATED"))</f>
        <v/>
      </c>
      <c r="N18" s="42" t="str">
        <f>IF(CONCATENATE(Table2[[#This Row],[Check 
Code]],Table2[[#This Row],[Check 
Funct.]],Table2[[#This Row],[Check 
Tech.]],Table2[[#This Row],[Check DROOLS]],Table2[[#This Row],[Check Domain]],Table2[[#This Row],[Check 
Tag]])="","",1)</f>
        <v/>
      </c>
    </row>
    <row r="19" spans="1:14" ht="38.25" x14ac:dyDescent="0.25">
      <c r="A19" s="51" t="s">
        <v>58</v>
      </c>
      <c r="B19" s="46" t="s">
        <v>59</v>
      </c>
      <c r="C19" s="48" t="s">
        <v>14</v>
      </c>
      <c r="D19" s="48" t="s">
        <v>60</v>
      </c>
      <c r="E19" s="46" t="s">
        <v>15</v>
      </c>
      <c r="F19" s="46" t="s">
        <v>10</v>
      </c>
      <c r="G19" s="46" t="s">
        <v>1600</v>
      </c>
      <c r="H19" s="42" t="str">
        <f>IFERROR(IF(VLOOKUP(B19,'R&amp;C_5.15.1'!$B$2:$G$453,1,FALSE)=B19,"",),"NEW")</f>
        <v/>
      </c>
      <c r="I19" s="42" t="str">
        <f>IF(H19="NEW","NEW",IF(VLOOKUP(B19,'R&amp;C_5.15.1'!$B$2:$G$453,2,FALSE)=C19,"","UPDATED"))</f>
        <v/>
      </c>
      <c r="J19" s="42" t="str">
        <f>IF(H19="NEW","NEW",IF(VLOOKUP(B19,'R&amp;C_5.15.1'!$B$2:$G$453,3,FALSE)=D19,"","UPDATED"))</f>
        <v/>
      </c>
      <c r="K19" s="42" t="str">
        <f>IF(H19="NEW","NEW",IF(VLOOKUP(B19,'R&amp;C_5.15.1'!$B$2:$G$453,4,FALSE)=E19,"","UPDATED"))</f>
        <v/>
      </c>
      <c r="L19" s="42" t="str">
        <f>IF(H19="NEW","NEW",IF(VLOOKUP(B19,'R&amp;C_5.15.1'!$B$2:$G$453,5,FALSE)=F19,"","UPDATED"))</f>
        <v/>
      </c>
      <c r="M19" s="42" t="str">
        <f>IF(H19="NEW","NEW",IF(VLOOKUP(B19,'R&amp;C_5.15.1'!$B$2:$G$453,6,FALSE)=G19,"","UPDATED"))</f>
        <v/>
      </c>
      <c r="N19" s="42" t="str">
        <f>IF(CONCATENATE(Table2[[#This Row],[Check 
Code]],Table2[[#This Row],[Check 
Funct.]],Table2[[#This Row],[Check 
Tech.]],Table2[[#This Row],[Check DROOLS]],Table2[[#This Row],[Check Domain]],Table2[[#This Row],[Check 
Tag]])="","",1)</f>
        <v/>
      </c>
    </row>
    <row r="20" spans="1:14" ht="51" x14ac:dyDescent="0.25">
      <c r="A20" s="51" t="s">
        <v>61</v>
      </c>
      <c r="B20" s="49" t="s">
        <v>62</v>
      </c>
      <c r="C20" s="50" t="s">
        <v>63</v>
      </c>
      <c r="D20" s="50" t="s">
        <v>64</v>
      </c>
      <c r="E20" s="49" t="s">
        <v>15</v>
      </c>
      <c r="F20" s="49" t="s">
        <v>10</v>
      </c>
      <c r="G20" s="49" t="s">
        <v>1600</v>
      </c>
      <c r="H20" s="42" t="str">
        <f>IFERROR(IF(VLOOKUP(B20,'R&amp;C_5.15.1'!$B$2:$G$453,1,FALSE)=B20,"",),"NEW")</f>
        <v/>
      </c>
      <c r="I20" s="42" t="str">
        <f>IF(H20="NEW","NEW",IF(VLOOKUP(B20,'R&amp;C_5.15.1'!$B$2:$G$453,2,FALSE)=C20,"","UPDATED"))</f>
        <v/>
      </c>
      <c r="J20" s="42" t="str">
        <f>IF(H20="NEW","NEW",IF(VLOOKUP(B20,'R&amp;C_5.15.1'!$B$2:$G$453,3,FALSE)=D20,"","UPDATED"))</f>
        <v/>
      </c>
      <c r="K20" s="42" t="str">
        <f>IF(H20="NEW","NEW",IF(VLOOKUP(B20,'R&amp;C_5.15.1'!$B$2:$G$453,4,FALSE)=E20,"","UPDATED"))</f>
        <v/>
      </c>
      <c r="L20" s="42" t="str">
        <f>IF(H20="NEW","NEW",IF(VLOOKUP(B20,'R&amp;C_5.15.1'!$B$2:$G$453,5,FALSE)=F20,"","UPDATED"))</f>
        <v/>
      </c>
      <c r="M20" s="42" t="str">
        <f>IF(H20="NEW","NEW",IF(VLOOKUP(B20,'R&amp;C_5.15.1'!$B$2:$G$453,6,FALSE)=G20,"","UPDATED"))</f>
        <v/>
      </c>
      <c r="N20" s="42" t="str">
        <f>IF(CONCATENATE(Table2[[#This Row],[Check 
Code]],Table2[[#This Row],[Check 
Funct.]],Table2[[#This Row],[Check 
Tech.]],Table2[[#This Row],[Check DROOLS]],Table2[[#This Row],[Check Domain]],Table2[[#This Row],[Check 
Tag]])="","",1)</f>
        <v/>
      </c>
    </row>
    <row r="21" spans="1:14" ht="51" x14ac:dyDescent="0.25">
      <c r="A21" s="51" t="s">
        <v>65</v>
      </c>
      <c r="B21" s="46" t="s">
        <v>66</v>
      </c>
      <c r="C21" s="48" t="s">
        <v>14</v>
      </c>
      <c r="D21" s="48" t="s">
        <v>67</v>
      </c>
      <c r="E21" s="46" t="s">
        <v>15</v>
      </c>
      <c r="F21" s="46" t="s">
        <v>10</v>
      </c>
      <c r="G21" s="46" t="s">
        <v>1599</v>
      </c>
      <c r="H21" s="42" t="str">
        <f>IFERROR(IF(VLOOKUP(B21,'R&amp;C_5.15.1'!$B$2:$G$453,1,FALSE)=B21,"",),"NEW")</f>
        <v/>
      </c>
      <c r="I21" s="42" t="str">
        <f>IF(H21="NEW","NEW",IF(VLOOKUP(B21,'R&amp;C_5.15.1'!$B$2:$G$453,2,FALSE)=C21,"","UPDATED"))</f>
        <v/>
      </c>
      <c r="J21" s="42" t="str">
        <f>IF(H21="NEW","NEW",IF(VLOOKUP(B21,'R&amp;C_5.15.1'!$B$2:$G$453,3,FALSE)=D21,"","UPDATED"))</f>
        <v/>
      </c>
      <c r="K21" s="42" t="str">
        <f>IF(H21="NEW","NEW",IF(VLOOKUP(B21,'R&amp;C_5.15.1'!$B$2:$G$453,4,FALSE)=E21,"","UPDATED"))</f>
        <v/>
      </c>
      <c r="L21" s="42" t="str">
        <f>IF(H21="NEW","NEW",IF(VLOOKUP(B21,'R&amp;C_5.15.1'!$B$2:$G$453,5,FALSE)=F21,"","UPDATED"))</f>
        <v/>
      </c>
      <c r="M21" s="42" t="str">
        <f>IF(H21="NEW","NEW",IF(VLOOKUP(B21,'R&amp;C_5.15.1'!$B$2:$G$453,6,FALSE)=G21,"","UPDATED"))</f>
        <v/>
      </c>
      <c r="N21" s="42" t="str">
        <f>IF(CONCATENATE(Table2[[#This Row],[Check 
Code]],Table2[[#This Row],[Check 
Funct.]],Table2[[#This Row],[Check 
Tech.]],Table2[[#This Row],[Check DROOLS]],Table2[[#This Row],[Check Domain]],Table2[[#This Row],[Check 
Tag]])="","",1)</f>
        <v/>
      </c>
    </row>
    <row r="22" spans="1:14" ht="76.5" x14ac:dyDescent="0.25">
      <c r="A22" s="51" t="s">
        <v>68</v>
      </c>
      <c r="B22" s="49" t="s">
        <v>69</v>
      </c>
      <c r="C22" s="50" t="s">
        <v>14</v>
      </c>
      <c r="D22" s="50" t="s">
        <v>70</v>
      </c>
      <c r="E22" s="49" t="s">
        <v>9</v>
      </c>
      <c r="F22" s="49" t="s">
        <v>10</v>
      </c>
      <c r="G22" s="56" t="e">
        <v>#N/A</v>
      </c>
      <c r="H22" s="42" t="str">
        <f>IFERROR(IF(VLOOKUP(B22,'R&amp;C_5.15.1'!$B$2:$G$453,1,FALSE)=B22,"",),"NEW")</f>
        <v/>
      </c>
      <c r="I22" s="42" t="str">
        <f>IF(H22="NEW","NEW",IF(VLOOKUP(B22,'R&amp;C_5.15.1'!$B$2:$G$453,2,FALSE)=C22,"","UPDATED"))</f>
        <v/>
      </c>
      <c r="J22" s="42" t="str">
        <f>IF(H22="NEW","NEW",IF(VLOOKUP(B22,'R&amp;C_5.15.1'!$B$2:$G$453,3,FALSE)=D22,"","UPDATED"))</f>
        <v/>
      </c>
      <c r="K22" s="42" t="str">
        <f>IF(H22="NEW","NEW",IF(VLOOKUP(B22,'R&amp;C_5.15.1'!$B$2:$G$453,4,FALSE)=E22,"","UPDATED"))</f>
        <v/>
      </c>
      <c r="L22" s="42" t="str">
        <f>IF(H22="NEW","NEW",IF(VLOOKUP(B22,'R&amp;C_5.15.1'!$B$2:$G$453,5,FALSE)=F22,"","UPDATED"))</f>
        <v/>
      </c>
      <c r="M22" s="43" t="s">
        <v>1855</v>
      </c>
      <c r="N22" s="42">
        <f>IF(CONCATENATE(Table2[[#This Row],[Check 
Code]],Table2[[#This Row],[Check 
Funct.]],Table2[[#This Row],[Check 
Tech.]],Table2[[#This Row],[Check DROOLS]],Table2[[#This Row],[Check Domain]],Table2[[#This Row],[Check 
Tag]])="","",1)</f>
        <v>1</v>
      </c>
    </row>
    <row r="23" spans="1:14" ht="409.5" x14ac:dyDescent="0.25">
      <c r="A23" s="51" t="s">
        <v>71</v>
      </c>
      <c r="B23" s="46" t="s">
        <v>72</v>
      </c>
      <c r="C23" s="48" t="s">
        <v>14</v>
      </c>
      <c r="D23" s="48" t="s">
        <v>73</v>
      </c>
      <c r="E23" s="46" t="s">
        <v>15</v>
      </c>
      <c r="F23" s="46" t="s">
        <v>10</v>
      </c>
      <c r="G23" s="46" t="s">
        <v>1601</v>
      </c>
      <c r="H23" s="42" t="str">
        <f>IFERROR(IF(VLOOKUP(B23,'R&amp;C_5.15.1'!$B$2:$G$453,1,FALSE)=B23,"",),"NEW")</f>
        <v/>
      </c>
      <c r="I23" s="42" t="str">
        <f>IF(H23="NEW","NEW",IF(VLOOKUP(B23,'R&amp;C_5.15.1'!$B$2:$G$453,2,FALSE)=C23,"","UPDATED"))</f>
        <v/>
      </c>
      <c r="J23" s="42" t="str">
        <f>IF(H23="NEW","NEW",IF(VLOOKUP(B23,'R&amp;C_5.15.1'!$B$2:$G$453,3,FALSE)=D23,"","UPDATED"))</f>
        <v/>
      </c>
      <c r="K23" s="42" t="str">
        <f>IF(H23="NEW","NEW",IF(VLOOKUP(B23,'R&amp;C_5.15.1'!$B$2:$G$453,4,FALSE)=E23,"","UPDATED"))</f>
        <v/>
      </c>
      <c r="L23" s="42" t="str">
        <f>IF(H23="NEW","NEW",IF(VLOOKUP(B23,'R&amp;C_5.15.1'!$B$2:$G$453,5,FALSE)=F23,"","UPDATED"))</f>
        <v/>
      </c>
      <c r="M23" s="42" t="str">
        <f>IF(H23="NEW","NEW",IF(VLOOKUP(B23,'R&amp;C_5.15.1'!$B$2:$G$453,6,FALSE)=G23,"","UPDATED"))</f>
        <v/>
      </c>
      <c r="N23" s="42" t="str">
        <f>IF(CONCATENATE(Table2[[#This Row],[Check 
Code]],Table2[[#This Row],[Check 
Funct.]],Table2[[#This Row],[Check 
Tech.]],Table2[[#This Row],[Check DROOLS]],Table2[[#This Row],[Check Domain]],Table2[[#This Row],[Check 
Tag]])="","",1)</f>
        <v/>
      </c>
    </row>
    <row r="24" spans="1:14" ht="293.25" x14ac:dyDescent="0.25">
      <c r="A24" s="51" t="s">
        <v>74</v>
      </c>
      <c r="B24" s="49" t="s">
        <v>75</v>
      </c>
      <c r="C24" s="50" t="s">
        <v>14</v>
      </c>
      <c r="D24" s="50" t="s">
        <v>76</v>
      </c>
      <c r="E24" s="49" t="s">
        <v>9</v>
      </c>
      <c r="F24" s="49" t="s">
        <v>10</v>
      </c>
      <c r="G24" s="49" t="s">
        <v>1602</v>
      </c>
      <c r="H24" s="42" t="str">
        <f>IFERROR(IF(VLOOKUP(B24,'R&amp;C_5.15.1'!$B$2:$G$453,1,FALSE)=B24,"",),"NEW")</f>
        <v/>
      </c>
      <c r="I24" s="42" t="str">
        <f>IF(H24="NEW","NEW",IF(VLOOKUP(B24,'R&amp;C_5.15.1'!$B$2:$G$453,2,FALSE)=C24,"","UPDATED"))</f>
        <v/>
      </c>
      <c r="J24" s="42" t="str">
        <f>IF(H24="NEW","NEW",IF(VLOOKUP(B24,'R&amp;C_5.15.1'!$B$2:$G$453,3,FALSE)=D24,"","UPDATED"))</f>
        <v/>
      </c>
      <c r="K24" s="42" t="str">
        <f>IF(H24="NEW","NEW",IF(VLOOKUP(B24,'R&amp;C_5.15.1'!$B$2:$G$453,4,FALSE)=E24,"","UPDATED"))</f>
        <v/>
      </c>
      <c r="L24" s="42" t="str">
        <f>IF(H24="NEW","NEW",IF(VLOOKUP(B24,'R&amp;C_5.15.1'!$B$2:$G$453,5,FALSE)=F24,"","UPDATED"))</f>
        <v/>
      </c>
      <c r="M24" s="42" t="str">
        <f>IF(H24="NEW","NEW",IF(VLOOKUP(B24,'R&amp;C_5.15.1'!$B$2:$G$453,6,FALSE)=G24,"","UPDATED"))</f>
        <v/>
      </c>
      <c r="N24" s="42" t="str">
        <f>IF(CONCATENATE(Table2[[#This Row],[Check 
Code]],Table2[[#This Row],[Check 
Funct.]],Table2[[#This Row],[Check 
Tech.]],Table2[[#This Row],[Check DROOLS]],Table2[[#This Row],[Check Domain]],Table2[[#This Row],[Check 
Tag]])="","",1)</f>
        <v/>
      </c>
    </row>
    <row r="25" spans="1:14" ht="153" x14ac:dyDescent="0.25">
      <c r="A25" s="51" t="s">
        <v>77</v>
      </c>
      <c r="B25" s="46" t="s">
        <v>78</v>
      </c>
      <c r="C25" s="48" t="s">
        <v>14</v>
      </c>
      <c r="D25" s="48" t="s">
        <v>79</v>
      </c>
      <c r="E25" s="46" t="s">
        <v>15</v>
      </c>
      <c r="F25" s="46" t="s">
        <v>10</v>
      </c>
      <c r="G25" s="46" t="s">
        <v>1603</v>
      </c>
      <c r="H25" s="42" t="str">
        <f>IFERROR(IF(VLOOKUP(B25,'R&amp;C_5.15.1'!$B$2:$G$453,1,FALSE)=B25,"",),"NEW")</f>
        <v/>
      </c>
      <c r="I25" s="42" t="str">
        <f>IF(H25="NEW","NEW",IF(VLOOKUP(B25,'R&amp;C_5.15.1'!$B$2:$G$453,2,FALSE)=C25,"","UPDATED"))</f>
        <v/>
      </c>
      <c r="J25" s="42" t="str">
        <f>IF(H25="NEW","NEW",IF(VLOOKUP(B25,'R&amp;C_5.15.1'!$B$2:$G$453,3,FALSE)=D25,"","UPDATED"))</f>
        <v/>
      </c>
      <c r="K25" s="42" t="str">
        <f>IF(H25="NEW","NEW",IF(VLOOKUP(B25,'R&amp;C_5.15.1'!$B$2:$G$453,4,FALSE)=E25,"","UPDATED"))</f>
        <v/>
      </c>
      <c r="L25" s="42" t="str">
        <f>IF(H25="NEW","NEW",IF(VLOOKUP(B25,'R&amp;C_5.15.1'!$B$2:$G$453,5,FALSE)=F25,"","UPDATED"))</f>
        <v/>
      </c>
      <c r="M25" s="42" t="str">
        <f>IF(H25="NEW","NEW",IF(VLOOKUP(B25,'R&amp;C_5.15.1'!$B$2:$G$453,6,FALSE)=G25,"","UPDATED"))</f>
        <v/>
      </c>
      <c r="N25" s="42" t="str">
        <f>IF(CONCATENATE(Table2[[#This Row],[Check 
Code]],Table2[[#This Row],[Check 
Funct.]],Table2[[#This Row],[Check 
Tech.]],Table2[[#This Row],[Check DROOLS]],Table2[[#This Row],[Check Domain]],Table2[[#This Row],[Check 
Tag]])="","",1)</f>
        <v/>
      </c>
    </row>
    <row r="26" spans="1:14" ht="165.75" x14ac:dyDescent="0.25">
      <c r="A26" s="51" t="s">
        <v>80</v>
      </c>
      <c r="B26" s="49" t="s">
        <v>81</v>
      </c>
      <c r="C26" s="50" t="s">
        <v>14</v>
      </c>
      <c r="D26" s="50" t="s">
        <v>82</v>
      </c>
      <c r="E26" s="49" t="s">
        <v>15</v>
      </c>
      <c r="F26" s="49" t="s">
        <v>10</v>
      </c>
      <c r="G26" s="49" t="s">
        <v>1604</v>
      </c>
      <c r="H26" s="42" t="str">
        <f>IFERROR(IF(VLOOKUP(B26,'R&amp;C_5.15.1'!$B$2:$G$453,1,FALSE)=B26,"",),"NEW")</f>
        <v/>
      </c>
      <c r="I26" s="42" t="str">
        <f>IF(H26="NEW","NEW",IF(VLOOKUP(B26,'R&amp;C_5.15.1'!$B$2:$G$453,2,FALSE)=C26,"","UPDATED"))</f>
        <v/>
      </c>
      <c r="J26" s="42" t="str">
        <f>IF(H26="NEW","NEW",IF(VLOOKUP(B26,'R&amp;C_5.15.1'!$B$2:$G$453,3,FALSE)=D26,"","UPDATED"))</f>
        <v/>
      </c>
      <c r="K26" s="42" t="str">
        <f>IF(H26="NEW","NEW",IF(VLOOKUP(B26,'R&amp;C_5.15.1'!$B$2:$G$453,4,FALSE)=E26,"","UPDATED"))</f>
        <v/>
      </c>
      <c r="L26" s="42" t="str">
        <f>IF(H26="NEW","NEW",IF(VLOOKUP(B26,'R&amp;C_5.15.1'!$B$2:$G$453,5,FALSE)=F26,"","UPDATED"))</f>
        <v/>
      </c>
      <c r="M26" s="42" t="str">
        <f>IF(H26="NEW","NEW",IF(VLOOKUP(B26,'R&amp;C_5.15.1'!$B$2:$G$453,6,FALSE)=G26,"","UPDATED"))</f>
        <v/>
      </c>
      <c r="N26" s="42" t="str">
        <f>IF(CONCATENATE(Table2[[#This Row],[Check 
Code]],Table2[[#This Row],[Check 
Funct.]],Table2[[#This Row],[Check 
Tech.]],Table2[[#This Row],[Check DROOLS]],Table2[[#This Row],[Check Domain]],Table2[[#This Row],[Check 
Tag]])="","",1)</f>
        <v/>
      </c>
    </row>
    <row r="27" spans="1:14" ht="127.5" x14ac:dyDescent="0.25">
      <c r="A27" s="51" t="s">
        <v>83</v>
      </c>
      <c r="B27" s="46" t="s">
        <v>84</v>
      </c>
      <c r="C27" s="48" t="s">
        <v>14</v>
      </c>
      <c r="D27" s="48" t="s">
        <v>85</v>
      </c>
      <c r="E27" s="46" t="s">
        <v>15</v>
      </c>
      <c r="F27" s="46" t="s">
        <v>10</v>
      </c>
      <c r="G27" s="46" t="s">
        <v>1605</v>
      </c>
      <c r="H27" s="42" t="str">
        <f>IFERROR(IF(VLOOKUP(B27,'R&amp;C_5.15.1'!$B$2:$G$453,1,FALSE)=B27,"",),"NEW")</f>
        <v/>
      </c>
      <c r="I27" s="42" t="str">
        <f>IF(H27="NEW","NEW",IF(VLOOKUP(B27,'R&amp;C_5.15.1'!$B$2:$G$453,2,FALSE)=C27,"","UPDATED"))</f>
        <v/>
      </c>
      <c r="J27" s="42" t="str">
        <f>IF(H27="NEW","NEW",IF(VLOOKUP(B27,'R&amp;C_5.15.1'!$B$2:$G$453,3,FALSE)=D27,"","UPDATED"))</f>
        <v/>
      </c>
      <c r="K27" s="42" t="str">
        <f>IF(H27="NEW","NEW",IF(VLOOKUP(B27,'R&amp;C_5.15.1'!$B$2:$G$453,4,FALSE)=E27,"","UPDATED"))</f>
        <v/>
      </c>
      <c r="L27" s="42" t="str">
        <f>IF(H27="NEW","NEW",IF(VLOOKUP(B27,'R&amp;C_5.15.1'!$B$2:$G$453,5,FALSE)=F27,"","UPDATED"))</f>
        <v/>
      </c>
      <c r="M27" s="42" t="str">
        <f>IF(H27="NEW","NEW",IF(VLOOKUP(B27,'R&amp;C_5.15.1'!$B$2:$G$453,6,FALSE)=G27,"","UPDATED"))</f>
        <v/>
      </c>
      <c r="N27" s="42" t="str">
        <f>IF(CONCATENATE(Table2[[#This Row],[Check 
Code]],Table2[[#This Row],[Check 
Funct.]],Table2[[#This Row],[Check 
Tech.]],Table2[[#This Row],[Check DROOLS]],Table2[[#This Row],[Check Domain]],Table2[[#This Row],[Check 
Tag]])="","",1)</f>
        <v/>
      </c>
    </row>
    <row r="28" spans="1:14" ht="102" x14ac:dyDescent="0.25">
      <c r="A28" s="51" t="s">
        <v>86</v>
      </c>
      <c r="B28" s="49" t="s">
        <v>87</v>
      </c>
      <c r="C28" s="50" t="s">
        <v>14</v>
      </c>
      <c r="D28" s="50" t="s">
        <v>88</v>
      </c>
      <c r="E28" s="49" t="s">
        <v>9</v>
      </c>
      <c r="F28" s="49" t="s">
        <v>10</v>
      </c>
      <c r="G28" s="49" t="s">
        <v>1606</v>
      </c>
      <c r="H28" s="42" t="str">
        <f>IFERROR(IF(VLOOKUP(B28,'R&amp;C_5.15.1'!$B$2:$G$453,1,FALSE)=B28,"",),"NEW")</f>
        <v/>
      </c>
      <c r="I28" s="42" t="str">
        <f>IF(H28="NEW","NEW",IF(VLOOKUP(B28,'R&amp;C_5.15.1'!$B$2:$G$453,2,FALSE)=C28,"","UPDATED"))</f>
        <v/>
      </c>
      <c r="J28" s="42" t="str">
        <f>IF(H28="NEW","NEW",IF(VLOOKUP(B28,'R&amp;C_5.15.1'!$B$2:$G$453,3,FALSE)=D28,"","UPDATED"))</f>
        <v/>
      </c>
      <c r="K28" s="42" t="str">
        <f>IF(H28="NEW","NEW",IF(VLOOKUP(B28,'R&amp;C_5.15.1'!$B$2:$G$453,4,FALSE)=E28,"","UPDATED"))</f>
        <v/>
      </c>
      <c r="L28" s="42" t="str">
        <f>IF(H28="NEW","NEW",IF(VLOOKUP(B28,'R&amp;C_5.15.1'!$B$2:$G$453,5,FALSE)=F28,"","UPDATED"))</f>
        <v/>
      </c>
      <c r="M28" s="42" t="str">
        <f>IF(H28="NEW","NEW",IF(VLOOKUP(B28,'R&amp;C_5.15.1'!$B$2:$G$453,6,FALSE)=G28,"","UPDATED"))</f>
        <v/>
      </c>
      <c r="N28" s="42" t="str">
        <f>IF(CONCATENATE(Table2[[#This Row],[Check 
Code]],Table2[[#This Row],[Check 
Funct.]],Table2[[#This Row],[Check 
Tech.]],Table2[[#This Row],[Check DROOLS]],Table2[[#This Row],[Check Domain]],Table2[[#This Row],[Check 
Tag]])="","",1)</f>
        <v/>
      </c>
    </row>
    <row r="29" spans="1:14" ht="51" x14ac:dyDescent="0.25">
      <c r="A29" s="51" t="s">
        <v>89</v>
      </c>
      <c r="B29" s="46" t="s">
        <v>90</v>
      </c>
      <c r="C29" s="48" t="s">
        <v>14</v>
      </c>
      <c r="D29" s="48" t="s">
        <v>91</v>
      </c>
      <c r="E29" s="46" t="s">
        <v>15</v>
      </c>
      <c r="F29" s="46" t="s">
        <v>10</v>
      </c>
      <c r="G29" s="46" t="s">
        <v>1603</v>
      </c>
      <c r="H29" s="42" t="str">
        <f>IFERROR(IF(VLOOKUP(B29,'R&amp;C_5.15.1'!$B$2:$G$453,1,FALSE)=B29,"",),"NEW")</f>
        <v/>
      </c>
      <c r="I29" s="42" t="str">
        <f>IF(H29="NEW","NEW",IF(VLOOKUP(B29,'R&amp;C_5.15.1'!$B$2:$G$453,2,FALSE)=C29,"","UPDATED"))</f>
        <v/>
      </c>
      <c r="J29" s="42" t="str">
        <f>IF(H29="NEW","NEW",IF(VLOOKUP(B29,'R&amp;C_5.15.1'!$B$2:$G$453,3,FALSE)=D29,"","UPDATED"))</f>
        <v/>
      </c>
      <c r="K29" s="42" t="str">
        <f>IF(H29="NEW","NEW",IF(VLOOKUP(B29,'R&amp;C_5.15.1'!$B$2:$G$453,4,FALSE)=E29,"","UPDATED"))</f>
        <v/>
      </c>
      <c r="L29" s="42" t="str">
        <f>IF(H29="NEW","NEW",IF(VLOOKUP(B29,'R&amp;C_5.15.1'!$B$2:$G$453,5,FALSE)=F29,"","UPDATED"))</f>
        <v/>
      </c>
      <c r="M29" s="42" t="str">
        <f>IF(H29="NEW","NEW",IF(VLOOKUP(B29,'R&amp;C_5.15.1'!$B$2:$G$453,6,FALSE)=G29,"","UPDATED"))</f>
        <v/>
      </c>
      <c r="N29" s="42" t="str">
        <f>IF(CONCATENATE(Table2[[#This Row],[Check 
Code]],Table2[[#This Row],[Check 
Funct.]],Table2[[#This Row],[Check 
Tech.]],Table2[[#This Row],[Check DROOLS]],Table2[[#This Row],[Check Domain]],Table2[[#This Row],[Check 
Tag]])="","",1)</f>
        <v/>
      </c>
    </row>
    <row r="30" spans="1:14" ht="63.75" x14ac:dyDescent="0.25">
      <c r="A30" s="51" t="s">
        <v>92</v>
      </c>
      <c r="B30" s="49" t="s">
        <v>93</v>
      </c>
      <c r="C30" s="50" t="s">
        <v>14</v>
      </c>
      <c r="D30" s="50" t="s">
        <v>94</v>
      </c>
      <c r="E30" s="49" t="s">
        <v>15</v>
      </c>
      <c r="F30" s="49" t="s">
        <v>10</v>
      </c>
      <c r="G30" s="49" t="s">
        <v>1605</v>
      </c>
      <c r="H30" s="42" t="str">
        <f>IFERROR(IF(VLOOKUP(B30,'R&amp;C_5.15.1'!$B$2:$G$453,1,FALSE)=B30,"",),"NEW")</f>
        <v/>
      </c>
      <c r="I30" s="42" t="str">
        <f>IF(H30="NEW","NEW",IF(VLOOKUP(B30,'R&amp;C_5.15.1'!$B$2:$G$453,2,FALSE)=C30,"","UPDATED"))</f>
        <v/>
      </c>
      <c r="J30" s="42" t="str">
        <f>IF(H30="NEW","NEW",IF(VLOOKUP(B30,'R&amp;C_5.15.1'!$B$2:$G$453,3,FALSE)=D30,"","UPDATED"))</f>
        <v/>
      </c>
      <c r="K30" s="42" t="str">
        <f>IF(H30="NEW","NEW",IF(VLOOKUP(B30,'R&amp;C_5.15.1'!$B$2:$G$453,4,FALSE)=E30,"","UPDATED"))</f>
        <v/>
      </c>
      <c r="L30" s="42" t="str">
        <f>IF(H30="NEW","NEW",IF(VLOOKUP(B30,'R&amp;C_5.15.1'!$B$2:$G$453,5,FALSE)=F30,"","UPDATED"))</f>
        <v/>
      </c>
      <c r="M30" s="42" t="str">
        <f>IF(H30="NEW","NEW",IF(VLOOKUP(B30,'R&amp;C_5.15.1'!$B$2:$G$453,6,FALSE)=G30,"","UPDATED"))</f>
        <v/>
      </c>
      <c r="N30" s="42" t="str">
        <f>IF(CONCATENATE(Table2[[#This Row],[Check 
Code]],Table2[[#This Row],[Check 
Funct.]],Table2[[#This Row],[Check 
Tech.]],Table2[[#This Row],[Check DROOLS]],Table2[[#This Row],[Check Domain]],Table2[[#This Row],[Check 
Tag]])="","",1)</f>
        <v/>
      </c>
    </row>
    <row r="31" spans="1:14" ht="102" x14ac:dyDescent="0.25">
      <c r="A31" s="51" t="s">
        <v>95</v>
      </c>
      <c r="B31" s="46" t="s">
        <v>96</v>
      </c>
      <c r="C31" s="48" t="s">
        <v>14</v>
      </c>
      <c r="D31" s="48" t="s">
        <v>97</v>
      </c>
      <c r="E31" s="46" t="s">
        <v>9</v>
      </c>
      <c r="F31" s="46" t="s">
        <v>10</v>
      </c>
      <c r="G31" s="46" t="s">
        <v>1607</v>
      </c>
      <c r="H31" s="42" t="str">
        <f>IFERROR(IF(VLOOKUP(B31,'R&amp;C_5.15.1'!$B$2:$G$453,1,FALSE)=B31,"",),"NEW")</f>
        <v/>
      </c>
      <c r="I31" s="42" t="str">
        <f>IF(H31="NEW","NEW",IF(VLOOKUP(B31,'R&amp;C_5.15.1'!$B$2:$G$453,2,FALSE)=C31,"","UPDATED"))</f>
        <v/>
      </c>
      <c r="J31" s="42" t="str">
        <f>IF(H31="NEW","NEW",IF(VLOOKUP(B31,'R&amp;C_5.15.1'!$B$2:$G$453,3,FALSE)=D31,"","UPDATED"))</f>
        <v/>
      </c>
      <c r="K31" s="42" t="str">
        <f>IF(H31="NEW","NEW",IF(VLOOKUP(B31,'R&amp;C_5.15.1'!$B$2:$G$453,4,FALSE)=E31,"","UPDATED"))</f>
        <v/>
      </c>
      <c r="L31" s="42" t="str">
        <f>IF(H31="NEW","NEW",IF(VLOOKUP(B31,'R&amp;C_5.15.1'!$B$2:$G$453,5,FALSE)=F31,"","UPDATED"))</f>
        <v/>
      </c>
      <c r="M31" s="42" t="str">
        <f>IF(H31="NEW","NEW",IF(VLOOKUP(B31,'R&amp;C_5.15.1'!$B$2:$G$453,6,FALSE)=G31,"","UPDATED"))</f>
        <v/>
      </c>
      <c r="N31" s="42" t="str">
        <f>IF(CONCATENATE(Table2[[#This Row],[Check 
Code]],Table2[[#This Row],[Check 
Funct.]],Table2[[#This Row],[Check 
Tech.]],Table2[[#This Row],[Check DROOLS]],Table2[[#This Row],[Check Domain]],Table2[[#This Row],[Check 
Tag]])="","",1)</f>
        <v/>
      </c>
    </row>
    <row r="32" spans="1:14" ht="255" x14ac:dyDescent="0.25">
      <c r="A32" s="51" t="s">
        <v>98</v>
      </c>
      <c r="B32" s="49" t="s">
        <v>99</v>
      </c>
      <c r="C32" s="50" t="s">
        <v>14</v>
      </c>
      <c r="D32" s="50" t="s">
        <v>100</v>
      </c>
      <c r="E32" s="49" t="s">
        <v>15</v>
      </c>
      <c r="F32" s="49" t="s">
        <v>10</v>
      </c>
      <c r="G32" s="49" t="s">
        <v>1608</v>
      </c>
      <c r="H32" s="42" t="str">
        <f>IFERROR(IF(VLOOKUP(B32,'R&amp;C_5.15.1'!$B$2:$G$453,1,FALSE)=B32,"",),"NEW")</f>
        <v/>
      </c>
      <c r="I32" s="42" t="str">
        <f>IF(H32="NEW","NEW",IF(VLOOKUP(B32,'R&amp;C_5.15.1'!$B$2:$G$453,2,FALSE)=C32,"","UPDATED"))</f>
        <v/>
      </c>
      <c r="J32" s="42" t="str">
        <f>IF(H32="NEW","NEW",IF(VLOOKUP(B32,'R&amp;C_5.15.1'!$B$2:$G$453,3,FALSE)=D32,"","UPDATED"))</f>
        <v/>
      </c>
      <c r="K32" s="42" t="str">
        <f>IF(H32="NEW","NEW",IF(VLOOKUP(B32,'R&amp;C_5.15.1'!$B$2:$G$453,4,FALSE)=E32,"","UPDATED"))</f>
        <v/>
      </c>
      <c r="L32" s="42" t="str">
        <f>IF(H32="NEW","NEW",IF(VLOOKUP(B32,'R&amp;C_5.15.1'!$B$2:$G$453,5,FALSE)=F32,"","UPDATED"))</f>
        <v/>
      </c>
      <c r="M32" s="42" t="str">
        <f>IF(H32="NEW","NEW",IF(VLOOKUP(B32,'R&amp;C_5.15.1'!$B$2:$G$453,6,FALSE)=G32,"","UPDATED"))</f>
        <v/>
      </c>
      <c r="N32" s="42" t="str">
        <f>IF(CONCATENATE(Table2[[#This Row],[Check 
Code]],Table2[[#This Row],[Check 
Funct.]],Table2[[#This Row],[Check 
Tech.]],Table2[[#This Row],[Check DROOLS]],Table2[[#This Row],[Check Domain]],Table2[[#This Row],[Check 
Tag]])="","",1)</f>
        <v/>
      </c>
    </row>
    <row r="33" spans="1:14" ht="153" x14ac:dyDescent="0.25">
      <c r="A33" s="51" t="s">
        <v>101</v>
      </c>
      <c r="B33" s="46" t="s">
        <v>102</v>
      </c>
      <c r="C33" s="48" t="s">
        <v>14</v>
      </c>
      <c r="D33" s="48" t="s">
        <v>103</v>
      </c>
      <c r="E33" s="46" t="s">
        <v>15</v>
      </c>
      <c r="F33" s="46" t="s">
        <v>10</v>
      </c>
      <c r="G33" s="46" t="s">
        <v>1599</v>
      </c>
      <c r="H33" s="42" t="str">
        <f>IFERROR(IF(VLOOKUP(B33,'R&amp;C_5.15.1'!$B$2:$G$453,1,FALSE)=B33,"",),"NEW")</f>
        <v/>
      </c>
      <c r="I33" s="42" t="str">
        <f>IF(H33="NEW","NEW",IF(VLOOKUP(B33,'R&amp;C_5.15.1'!$B$2:$G$453,2,FALSE)=C33,"","UPDATED"))</f>
        <v/>
      </c>
      <c r="J33" s="42" t="str">
        <f>IF(H33="NEW","NEW",IF(VLOOKUP(B33,'R&amp;C_5.15.1'!$B$2:$G$453,3,FALSE)=D33,"","UPDATED"))</f>
        <v/>
      </c>
      <c r="K33" s="42" t="str">
        <f>IF(H33="NEW","NEW",IF(VLOOKUP(B33,'R&amp;C_5.15.1'!$B$2:$G$453,4,FALSE)=E33,"","UPDATED"))</f>
        <v/>
      </c>
      <c r="L33" s="42" t="str">
        <f>IF(H33="NEW","NEW",IF(VLOOKUP(B33,'R&amp;C_5.15.1'!$B$2:$G$453,5,FALSE)=F33,"","UPDATED"))</f>
        <v/>
      </c>
      <c r="M33" s="42" t="str">
        <f>IF(H33="NEW","NEW",IF(VLOOKUP(B33,'R&amp;C_5.15.1'!$B$2:$G$453,6,FALSE)=G33,"","UPDATED"))</f>
        <v/>
      </c>
      <c r="N33" s="42" t="str">
        <f>IF(CONCATENATE(Table2[[#This Row],[Check 
Code]],Table2[[#This Row],[Check 
Funct.]],Table2[[#This Row],[Check 
Tech.]],Table2[[#This Row],[Check DROOLS]],Table2[[#This Row],[Check Domain]],Table2[[#This Row],[Check 
Tag]])="","",1)</f>
        <v/>
      </c>
    </row>
    <row r="34" spans="1:14" ht="114.75" x14ac:dyDescent="0.25">
      <c r="A34" s="51" t="s">
        <v>104</v>
      </c>
      <c r="B34" s="49" t="s">
        <v>105</v>
      </c>
      <c r="C34" s="50" t="s">
        <v>14</v>
      </c>
      <c r="D34" s="50" t="s">
        <v>106</v>
      </c>
      <c r="E34" s="49" t="s">
        <v>9</v>
      </c>
      <c r="F34" s="49" t="s">
        <v>10</v>
      </c>
      <c r="G34" s="49" t="s">
        <v>1607</v>
      </c>
      <c r="H34" s="42" t="str">
        <f>IFERROR(IF(VLOOKUP(B34,'R&amp;C_5.15.1'!$B$2:$G$453,1,FALSE)=B34,"",),"NEW")</f>
        <v/>
      </c>
      <c r="I34" s="42" t="str">
        <f>IF(H34="NEW","NEW",IF(VLOOKUP(B34,'R&amp;C_5.15.1'!$B$2:$G$453,2,FALSE)=C34,"","UPDATED"))</f>
        <v/>
      </c>
      <c r="J34" s="42" t="str">
        <f>IF(H34="NEW","NEW",IF(VLOOKUP(B34,'R&amp;C_5.15.1'!$B$2:$G$453,3,FALSE)=D34,"","UPDATED"))</f>
        <v/>
      </c>
      <c r="K34" s="42" t="str">
        <f>IF(H34="NEW","NEW",IF(VLOOKUP(B34,'R&amp;C_5.15.1'!$B$2:$G$453,4,FALSE)=E34,"","UPDATED"))</f>
        <v/>
      </c>
      <c r="L34" s="42" t="str">
        <f>IF(H34="NEW","NEW",IF(VLOOKUP(B34,'R&amp;C_5.15.1'!$B$2:$G$453,5,FALSE)=F34,"","UPDATED"))</f>
        <v/>
      </c>
      <c r="M34" s="42" t="str">
        <f>IF(H34="NEW","NEW",IF(VLOOKUP(B34,'R&amp;C_5.15.1'!$B$2:$G$453,6,FALSE)=G34,"","UPDATED"))</f>
        <v/>
      </c>
      <c r="N34" s="42" t="str">
        <f>IF(CONCATENATE(Table2[[#This Row],[Check 
Code]],Table2[[#This Row],[Check 
Funct.]],Table2[[#This Row],[Check 
Tech.]],Table2[[#This Row],[Check DROOLS]],Table2[[#This Row],[Check Domain]],Table2[[#This Row],[Check 
Tag]])="","",1)</f>
        <v/>
      </c>
    </row>
    <row r="35" spans="1:14" ht="51" x14ac:dyDescent="0.25">
      <c r="A35" s="51" t="s">
        <v>107</v>
      </c>
      <c r="B35" s="46" t="s">
        <v>108</v>
      </c>
      <c r="C35" s="48" t="s">
        <v>14</v>
      </c>
      <c r="D35" s="48" t="s">
        <v>109</v>
      </c>
      <c r="E35" s="46" t="s">
        <v>15</v>
      </c>
      <c r="F35" s="46" t="s">
        <v>10</v>
      </c>
      <c r="G35" s="46" t="s">
        <v>1607</v>
      </c>
      <c r="H35" s="42" t="str">
        <f>IFERROR(IF(VLOOKUP(B35,'R&amp;C_5.15.1'!$B$2:$G$453,1,FALSE)=B35,"",),"NEW")</f>
        <v/>
      </c>
      <c r="I35" s="42" t="str">
        <f>IF(H35="NEW","NEW",IF(VLOOKUP(B35,'R&amp;C_5.15.1'!$B$2:$G$453,2,FALSE)=C35,"","UPDATED"))</f>
        <v/>
      </c>
      <c r="J35" s="42" t="str">
        <f>IF(H35="NEW","NEW",IF(VLOOKUP(B35,'R&amp;C_5.15.1'!$B$2:$G$453,3,FALSE)=D35,"","UPDATED"))</f>
        <v/>
      </c>
      <c r="K35" s="42" t="str">
        <f>IF(H35="NEW","NEW",IF(VLOOKUP(B35,'R&amp;C_5.15.1'!$B$2:$G$453,4,FALSE)=E35,"","UPDATED"))</f>
        <v/>
      </c>
      <c r="L35" s="42" t="str">
        <f>IF(H35="NEW","NEW",IF(VLOOKUP(B35,'R&amp;C_5.15.1'!$B$2:$G$453,5,FALSE)=F35,"","UPDATED"))</f>
        <v/>
      </c>
      <c r="M35" s="42" t="str">
        <f>IF(H35="NEW","NEW",IF(VLOOKUP(B35,'R&amp;C_5.15.1'!$B$2:$G$453,6,FALSE)=G35,"","UPDATED"))</f>
        <v/>
      </c>
      <c r="N35" s="42" t="str">
        <f>IF(CONCATENATE(Table2[[#This Row],[Check 
Code]],Table2[[#This Row],[Check 
Funct.]],Table2[[#This Row],[Check 
Tech.]],Table2[[#This Row],[Check DROOLS]],Table2[[#This Row],[Check Domain]],Table2[[#This Row],[Check 
Tag]])="","",1)</f>
        <v/>
      </c>
    </row>
    <row r="36" spans="1:14" ht="76.5" x14ac:dyDescent="0.25">
      <c r="A36" s="51" t="s">
        <v>110</v>
      </c>
      <c r="B36" s="49" t="s">
        <v>111</v>
      </c>
      <c r="C36" s="50" t="s">
        <v>14</v>
      </c>
      <c r="D36" s="50" t="s">
        <v>112</v>
      </c>
      <c r="E36" s="49" t="s">
        <v>15</v>
      </c>
      <c r="F36" s="49" t="s">
        <v>10</v>
      </c>
      <c r="G36" s="49" t="s">
        <v>1603</v>
      </c>
      <c r="H36" s="42" t="str">
        <f>IFERROR(IF(VLOOKUP(B36,'R&amp;C_5.15.1'!$B$2:$G$453,1,FALSE)=B36,"",),"NEW")</f>
        <v/>
      </c>
      <c r="I36" s="42" t="str">
        <f>IF(H36="NEW","NEW",IF(VLOOKUP(B36,'R&amp;C_5.15.1'!$B$2:$G$453,2,FALSE)=C36,"","UPDATED"))</f>
        <v/>
      </c>
      <c r="J36" s="42" t="str">
        <f>IF(H36="NEW","NEW",IF(VLOOKUP(B36,'R&amp;C_5.15.1'!$B$2:$G$453,3,FALSE)=D36,"","UPDATED"))</f>
        <v/>
      </c>
      <c r="K36" s="42" t="str">
        <f>IF(H36="NEW","NEW",IF(VLOOKUP(B36,'R&amp;C_5.15.1'!$B$2:$G$453,4,FALSE)=E36,"","UPDATED"))</f>
        <v/>
      </c>
      <c r="L36" s="42" t="str">
        <f>IF(H36="NEW","NEW",IF(VLOOKUP(B36,'R&amp;C_5.15.1'!$B$2:$G$453,5,FALSE)=F36,"","UPDATED"))</f>
        <v/>
      </c>
      <c r="M36" s="42" t="str">
        <f>IF(H36="NEW","NEW",IF(VLOOKUP(B36,'R&amp;C_5.15.1'!$B$2:$G$453,6,FALSE)=G36,"","UPDATED"))</f>
        <v/>
      </c>
      <c r="N36" s="42" t="str">
        <f>IF(CONCATENATE(Table2[[#This Row],[Check 
Code]],Table2[[#This Row],[Check 
Funct.]],Table2[[#This Row],[Check 
Tech.]],Table2[[#This Row],[Check DROOLS]],Table2[[#This Row],[Check Domain]],Table2[[#This Row],[Check 
Tag]])="","",1)</f>
        <v/>
      </c>
    </row>
    <row r="37" spans="1:14" ht="63.75" x14ac:dyDescent="0.25">
      <c r="A37" s="51" t="s">
        <v>113</v>
      </c>
      <c r="B37" s="46" t="s">
        <v>114</v>
      </c>
      <c r="C37" s="48" t="s">
        <v>14</v>
      </c>
      <c r="D37" s="48" t="s">
        <v>115</v>
      </c>
      <c r="E37" s="46" t="s">
        <v>15</v>
      </c>
      <c r="F37" s="46" t="s">
        <v>10</v>
      </c>
      <c r="G37" s="46" t="s">
        <v>1608</v>
      </c>
      <c r="H37" s="42" t="str">
        <f>IFERROR(IF(VLOOKUP(B37,'R&amp;C_5.15.1'!$B$2:$G$453,1,FALSE)=B37,"",),"NEW")</f>
        <v/>
      </c>
      <c r="I37" s="42" t="str">
        <f>IF(H37="NEW","NEW",IF(VLOOKUP(B37,'R&amp;C_5.15.1'!$B$2:$G$453,2,FALSE)=C37,"","UPDATED"))</f>
        <v/>
      </c>
      <c r="J37" s="42" t="str">
        <f>IF(H37="NEW","NEW",IF(VLOOKUP(B37,'R&amp;C_5.15.1'!$B$2:$G$453,3,FALSE)=D37,"","UPDATED"))</f>
        <v/>
      </c>
      <c r="K37" s="42" t="str">
        <f>IF(H37="NEW","NEW",IF(VLOOKUP(B37,'R&amp;C_5.15.1'!$B$2:$G$453,4,FALSE)=E37,"","UPDATED"))</f>
        <v/>
      </c>
      <c r="L37" s="42" t="str">
        <f>IF(H37="NEW","NEW",IF(VLOOKUP(B37,'R&amp;C_5.15.1'!$B$2:$G$453,5,FALSE)=F37,"","UPDATED"))</f>
        <v/>
      </c>
      <c r="M37" s="42" t="str">
        <f>IF(H37="NEW","NEW",IF(VLOOKUP(B37,'R&amp;C_5.15.1'!$B$2:$G$453,6,FALSE)=G37,"","UPDATED"))</f>
        <v/>
      </c>
      <c r="N37" s="42" t="str">
        <f>IF(CONCATENATE(Table2[[#This Row],[Check 
Code]],Table2[[#This Row],[Check 
Funct.]],Table2[[#This Row],[Check 
Tech.]],Table2[[#This Row],[Check DROOLS]],Table2[[#This Row],[Check Domain]],Table2[[#This Row],[Check 
Tag]])="","",1)</f>
        <v/>
      </c>
    </row>
    <row r="38" spans="1:14" ht="63.75" x14ac:dyDescent="0.25">
      <c r="A38" s="51" t="s">
        <v>116</v>
      </c>
      <c r="B38" s="49" t="s">
        <v>117</v>
      </c>
      <c r="C38" s="50" t="s">
        <v>14</v>
      </c>
      <c r="D38" s="50" t="s">
        <v>118</v>
      </c>
      <c r="E38" s="49" t="s">
        <v>15</v>
      </c>
      <c r="F38" s="49" t="s">
        <v>10</v>
      </c>
      <c r="G38" s="49" t="s">
        <v>1603</v>
      </c>
      <c r="H38" s="42" t="str">
        <f>IFERROR(IF(VLOOKUP(B38,'R&amp;C_5.15.1'!$B$2:$G$453,1,FALSE)=B38,"",),"NEW")</f>
        <v/>
      </c>
      <c r="I38" s="42" t="str">
        <f>IF(H38="NEW","NEW",IF(VLOOKUP(B38,'R&amp;C_5.15.1'!$B$2:$G$453,2,FALSE)=C38,"","UPDATED"))</f>
        <v/>
      </c>
      <c r="J38" s="42" t="str">
        <f>IF(H38="NEW","NEW",IF(VLOOKUP(B38,'R&amp;C_5.15.1'!$B$2:$G$453,3,FALSE)=D38,"","UPDATED"))</f>
        <v/>
      </c>
      <c r="K38" s="42" t="str">
        <f>IF(H38="NEW","NEW",IF(VLOOKUP(B38,'R&amp;C_5.15.1'!$B$2:$G$453,4,FALSE)=E38,"","UPDATED"))</f>
        <v/>
      </c>
      <c r="L38" s="42" t="str">
        <f>IF(H38="NEW","NEW",IF(VLOOKUP(B38,'R&amp;C_5.15.1'!$B$2:$G$453,5,FALSE)=F38,"","UPDATED"))</f>
        <v/>
      </c>
      <c r="M38" s="42" t="str">
        <f>IF(H38="NEW","NEW",IF(VLOOKUP(B38,'R&amp;C_5.15.1'!$B$2:$G$453,6,FALSE)=G38,"","UPDATED"))</f>
        <v/>
      </c>
      <c r="N38" s="42" t="str">
        <f>IF(CONCATENATE(Table2[[#This Row],[Check 
Code]],Table2[[#This Row],[Check 
Funct.]],Table2[[#This Row],[Check 
Tech.]],Table2[[#This Row],[Check DROOLS]],Table2[[#This Row],[Check Domain]],Table2[[#This Row],[Check 
Tag]])="","",1)</f>
        <v/>
      </c>
    </row>
    <row r="39" spans="1:14" ht="102" x14ac:dyDescent="0.25">
      <c r="A39" s="51" t="s">
        <v>119</v>
      </c>
      <c r="B39" s="46" t="s">
        <v>120</v>
      </c>
      <c r="C39" s="48" t="s">
        <v>14</v>
      </c>
      <c r="D39" s="48" t="s">
        <v>121</v>
      </c>
      <c r="E39" s="46" t="s">
        <v>15</v>
      </c>
      <c r="F39" s="46" t="s">
        <v>10</v>
      </c>
      <c r="G39" s="46" t="s">
        <v>1608</v>
      </c>
      <c r="H39" s="42" t="str">
        <f>IFERROR(IF(VLOOKUP(B39,'R&amp;C_5.15.1'!$B$2:$G$453,1,FALSE)=B39,"",),"NEW")</f>
        <v/>
      </c>
      <c r="I39" s="42" t="str">
        <f>IF(H39="NEW","NEW",IF(VLOOKUP(B39,'R&amp;C_5.15.1'!$B$2:$G$453,2,FALSE)=C39,"","UPDATED"))</f>
        <v/>
      </c>
      <c r="J39" s="42" t="str">
        <f>IF(H39="NEW","NEW",IF(VLOOKUP(B39,'R&amp;C_5.15.1'!$B$2:$G$453,3,FALSE)=D39,"","UPDATED"))</f>
        <v/>
      </c>
      <c r="K39" s="42" t="str">
        <f>IF(H39="NEW","NEW",IF(VLOOKUP(B39,'R&amp;C_5.15.1'!$B$2:$G$453,4,FALSE)=E39,"","UPDATED"))</f>
        <v/>
      </c>
      <c r="L39" s="42" t="str">
        <f>IF(H39="NEW","NEW",IF(VLOOKUP(B39,'R&amp;C_5.15.1'!$B$2:$G$453,5,FALSE)=F39,"","UPDATED"))</f>
        <v/>
      </c>
      <c r="M39" s="42" t="str">
        <f>IF(H39="NEW","NEW",IF(VLOOKUP(B39,'R&amp;C_5.15.1'!$B$2:$G$453,6,FALSE)=G39,"","UPDATED"))</f>
        <v/>
      </c>
      <c r="N39" s="42" t="str">
        <f>IF(CONCATENATE(Table2[[#This Row],[Check 
Code]],Table2[[#This Row],[Check 
Funct.]],Table2[[#This Row],[Check 
Tech.]],Table2[[#This Row],[Check DROOLS]],Table2[[#This Row],[Check Domain]],Table2[[#This Row],[Check 
Tag]])="","",1)</f>
        <v/>
      </c>
    </row>
    <row r="40" spans="1:14" ht="127.5" x14ac:dyDescent="0.25">
      <c r="A40" s="51" t="s">
        <v>122</v>
      </c>
      <c r="B40" s="49" t="s">
        <v>123</v>
      </c>
      <c r="C40" s="50" t="s">
        <v>14</v>
      </c>
      <c r="D40" s="50" t="s">
        <v>124</v>
      </c>
      <c r="E40" s="49" t="s">
        <v>15</v>
      </c>
      <c r="F40" s="49" t="s">
        <v>10</v>
      </c>
      <c r="G40" s="49" t="s">
        <v>1607</v>
      </c>
      <c r="H40" s="42" t="str">
        <f>IFERROR(IF(VLOOKUP(B40,'R&amp;C_5.15.1'!$B$2:$G$453,1,FALSE)=B40,"",),"NEW")</f>
        <v/>
      </c>
      <c r="I40" s="42" t="str">
        <f>IF(H40="NEW","NEW",IF(VLOOKUP(B40,'R&amp;C_5.15.1'!$B$2:$G$453,2,FALSE)=C40,"","UPDATED"))</f>
        <v/>
      </c>
      <c r="J40" s="42" t="str">
        <f>IF(H40="NEW","NEW",IF(VLOOKUP(B40,'R&amp;C_5.15.1'!$B$2:$G$453,3,FALSE)=D40,"","UPDATED"))</f>
        <v/>
      </c>
      <c r="K40" s="42" t="str">
        <f>IF(H40="NEW","NEW",IF(VLOOKUP(B40,'R&amp;C_5.15.1'!$B$2:$G$453,4,FALSE)=E40,"","UPDATED"))</f>
        <v/>
      </c>
      <c r="L40" s="42" t="str">
        <f>IF(H40="NEW","NEW",IF(VLOOKUP(B40,'R&amp;C_5.15.1'!$B$2:$G$453,5,FALSE)=F40,"","UPDATED"))</f>
        <v/>
      </c>
      <c r="M40" s="42" t="str">
        <f>IF(H40="NEW","NEW",IF(VLOOKUP(B40,'R&amp;C_5.15.1'!$B$2:$G$453,6,FALSE)=G40,"","UPDATED"))</f>
        <v/>
      </c>
      <c r="N40" s="42" t="str">
        <f>IF(CONCATENATE(Table2[[#This Row],[Check 
Code]],Table2[[#This Row],[Check 
Funct.]],Table2[[#This Row],[Check 
Tech.]],Table2[[#This Row],[Check DROOLS]],Table2[[#This Row],[Check Domain]],Table2[[#This Row],[Check 
Tag]])="","",1)</f>
        <v/>
      </c>
    </row>
    <row r="41" spans="1:14" ht="127.5" x14ac:dyDescent="0.25">
      <c r="A41" s="51" t="s">
        <v>125</v>
      </c>
      <c r="B41" s="46" t="s">
        <v>126</v>
      </c>
      <c r="C41" s="48" t="s">
        <v>14</v>
      </c>
      <c r="D41" s="48" t="s">
        <v>127</v>
      </c>
      <c r="E41" s="46" t="s">
        <v>15</v>
      </c>
      <c r="F41" s="46" t="s">
        <v>10</v>
      </c>
      <c r="G41" s="46" t="s">
        <v>1599</v>
      </c>
      <c r="H41" s="42" t="str">
        <f>IFERROR(IF(VLOOKUP(B41,'R&amp;C_5.15.1'!$B$2:$G$453,1,FALSE)=B41,"",),"NEW")</f>
        <v/>
      </c>
      <c r="I41" s="42" t="str">
        <f>IF(H41="NEW","NEW",IF(VLOOKUP(B41,'R&amp;C_5.15.1'!$B$2:$G$453,2,FALSE)=C41,"","UPDATED"))</f>
        <v/>
      </c>
      <c r="J41" s="42" t="str">
        <f>IF(H41="NEW","NEW",IF(VLOOKUP(B41,'R&amp;C_5.15.1'!$B$2:$G$453,3,FALSE)=D41,"","UPDATED"))</f>
        <v/>
      </c>
      <c r="K41" s="42" t="str">
        <f>IF(H41="NEW","NEW",IF(VLOOKUP(B41,'R&amp;C_5.15.1'!$B$2:$G$453,4,FALSE)=E41,"","UPDATED"))</f>
        <v/>
      </c>
      <c r="L41" s="42" t="str">
        <f>IF(H41="NEW","NEW",IF(VLOOKUP(B41,'R&amp;C_5.15.1'!$B$2:$G$453,5,FALSE)=F41,"","UPDATED"))</f>
        <v/>
      </c>
      <c r="M41" s="42" t="str">
        <f>IF(H41="NEW","NEW",IF(VLOOKUP(B41,'R&amp;C_5.15.1'!$B$2:$G$453,6,FALSE)=G41,"","UPDATED"))</f>
        <v/>
      </c>
      <c r="N41" s="42" t="str">
        <f>IF(CONCATENATE(Table2[[#This Row],[Check 
Code]],Table2[[#This Row],[Check 
Funct.]],Table2[[#This Row],[Check 
Tech.]],Table2[[#This Row],[Check DROOLS]],Table2[[#This Row],[Check Domain]],Table2[[#This Row],[Check 
Tag]])="","",1)</f>
        <v/>
      </c>
    </row>
    <row r="42" spans="1:14" ht="51" x14ac:dyDescent="0.25">
      <c r="A42" s="51" t="s">
        <v>128</v>
      </c>
      <c r="B42" s="49" t="s">
        <v>129</v>
      </c>
      <c r="C42" s="50" t="s">
        <v>14</v>
      </c>
      <c r="D42" s="50" t="s">
        <v>130</v>
      </c>
      <c r="E42" s="49" t="s">
        <v>15</v>
      </c>
      <c r="F42" s="49" t="s">
        <v>10</v>
      </c>
      <c r="G42" s="49" t="s">
        <v>1600</v>
      </c>
      <c r="H42" s="42" t="str">
        <f>IFERROR(IF(VLOOKUP(B42,'R&amp;C_5.15.1'!$B$2:$G$453,1,FALSE)=B42,"",),"NEW")</f>
        <v/>
      </c>
      <c r="I42" s="42" t="str">
        <f>IF(H42="NEW","NEW",IF(VLOOKUP(B42,'R&amp;C_5.15.1'!$B$2:$G$453,2,FALSE)=C42,"","UPDATED"))</f>
        <v/>
      </c>
      <c r="J42" s="42" t="str">
        <f>IF(H42="NEW","NEW",IF(VLOOKUP(B42,'R&amp;C_5.15.1'!$B$2:$G$453,3,FALSE)=D42,"","UPDATED"))</f>
        <v/>
      </c>
      <c r="K42" s="42" t="str">
        <f>IF(H42="NEW","NEW",IF(VLOOKUP(B42,'R&amp;C_5.15.1'!$B$2:$G$453,4,FALSE)=E42,"","UPDATED"))</f>
        <v/>
      </c>
      <c r="L42" s="42" t="str">
        <f>IF(H42="NEW","NEW",IF(VLOOKUP(B42,'R&amp;C_5.15.1'!$B$2:$G$453,5,FALSE)=F42,"","UPDATED"))</f>
        <v/>
      </c>
      <c r="M42" s="42" t="str">
        <f>IF(H42="NEW","NEW",IF(VLOOKUP(B42,'R&amp;C_5.15.1'!$B$2:$G$453,6,FALSE)=G42,"","UPDATED"))</f>
        <v/>
      </c>
      <c r="N42" s="42" t="str">
        <f>IF(CONCATENATE(Table2[[#This Row],[Check 
Code]],Table2[[#This Row],[Check 
Funct.]],Table2[[#This Row],[Check 
Tech.]],Table2[[#This Row],[Check DROOLS]],Table2[[#This Row],[Check Domain]],Table2[[#This Row],[Check 
Tag]])="","",1)</f>
        <v/>
      </c>
    </row>
    <row r="43" spans="1:14" ht="51" x14ac:dyDescent="0.25">
      <c r="A43" s="51" t="s">
        <v>131</v>
      </c>
      <c r="B43" s="46" t="s">
        <v>132</v>
      </c>
      <c r="C43" s="48" t="s">
        <v>14</v>
      </c>
      <c r="D43" s="48" t="s">
        <v>133</v>
      </c>
      <c r="E43" s="46" t="s">
        <v>15</v>
      </c>
      <c r="F43" s="46" t="s">
        <v>10</v>
      </c>
      <c r="G43" s="46" t="s">
        <v>1609</v>
      </c>
      <c r="H43" s="42" t="str">
        <f>IFERROR(IF(VLOOKUP(B43,'R&amp;C_5.15.1'!$B$2:$G$453,1,FALSE)=B43,"",),"NEW")</f>
        <v/>
      </c>
      <c r="I43" s="42" t="str">
        <f>IF(H43="NEW","NEW",IF(VLOOKUP(B43,'R&amp;C_5.15.1'!$B$2:$G$453,2,FALSE)=C43,"","UPDATED"))</f>
        <v/>
      </c>
      <c r="J43" s="42" t="str">
        <f>IF(H43="NEW","NEW",IF(VLOOKUP(B43,'R&amp;C_5.15.1'!$B$2:$G$453,3,FALSE)=D43,"","UPDATED"))</f>
        <v/>
      </c>
      <c r="K43" s="42" t="str">
        <f>IF(H43="NEW","NEW",IF(VLOOKUP(B43,'R&amp;C_5.15.1'!$B$2:$G$453,4,FALSE)=E43,"","UPDATED"))</f>
        <v/>
      </c>
      <c r="L43" s="42" t="str">
        <f>IF(H43="NEW","NEW",IF(VLOOKUP(B43,'R&amp;C_5.15.1'!$B$2:$G$453,5,FALSE)=F43,"","UPDATED"))</f>
        <v/>
      </c>
      <c r="M43" s="42" t="str">
        <f>IF(H43="NEW","NEW",IF(VLOOKUP(B43,'R&amp;C_5.15.1'!$B$2:$G$453,6,FALSE)=G43,"","UPDATED"))</f>
        <v/>
      </c>
      <c r="N43" s="42" t="str">
        <f>IF(CONCATENATE(Table2[[#This Row],[Check 
Code]],Table2[[#This Row],[Check 
Funct.]],Table2[[#This Row],[Check 
Tech.]],Table2[[#This Row],[Check DROOLS]],Table2[[#This Row],[Check Domain]],Table2[[#This Row],[Check 
Tag]])="","",1)</f>
        <v/>
      </c>
    </row>
    <row r="44" spans="1:14" ht="127.5" x14ac:dyDescent="0.25">
      <c r="A44" s="51" t="s">
        <v>134</v>
      </c>
      <c r="B44" s="49" t="s">
        <v>135</v>
      </c>
      <c r="C44" s="50" t="s">
        <v>14</v>
      </c>
      <c r="D44" s="50" t="s">
        <v>136</v>
      </c>
      <c r="E44" s="49" t="s">
        <v>9</v>
      </c>
      <c r="F44" s="49" t="s">
        <v>10</v>
      </c>
      <c r="G44" s="49" t="s">
        <v>1610</v>
      </c>
      <c r="H44" s="42" t="str">
        <f>IFERROR(IF(VLOOKUP(B44,'R&amp;C_5.15.1'!$B$2:$G$453,1,FALSE)=B44,"",),"NEW")</f>
        <v/>
      </c>
      <c r="I44" s="42" t="str">
        <f>IF(H44="NEW","NEW",IF(VLOOKUP(B44,'R&amp;C_5.15.1'!$B$2:$G$453,2,FALSE)=C44,"","UPDATED"))</f>
        <v/>
      </c>
      <c r="J44" s="42" t="str">
        <f>IF(H44="NEW","NEW",IF(VLOOKUP(B44,'R&amp;C_5.15.1'!$B$2:$G$453,3,FALSE)=D44,"","UPDATED"))</f>
        <v/>
      </c>
      <c r="K44" s="42" t="str">
        <f>IF(H44="NEW","NEW",IF(VLOOKUP(B44,'R&amp;C_5.15.1'!$B$2:$G$453,4,FALSE)=E44,"","UPDATED"))</f>
        <v/>
      </c>
      <c r="L44" s="42" t="str">
        <f>IF(H44="NEW","NEW",IF(VLOOKUP(B44,'R&amp;C_5.15.1'!$B$2:$G$453,5,FALSE)=F44,"","UPDATED"))</f>
        <v/>
      </c>
      <c r="M44" s="42" t="str">
        <f>IF(H44="NEW","NEW",IF(VLOOKUP(B44,'R&amp;C_5.15.1'!$B$2:$G$453,6,FALSE)=G44,"","UPDATED"))</f>
        <v/>
      </c>
      <c r="N44" s="42" t="str">
        <f>IF(CONCATENATE(Table2[[#This Row],[Check 
Code]],Table2[[#This Row],[Check 
Funct.]],Table2[[#This Row],[Check 
Tech.]],Table2[[#This Row],[Check DROOLS]],Table2[[#This Row],[Check Domain]],Table2[[#This Row],[Check 
Tag]])="","",1)</f>
        <v/>
      </c>
    </row>
    <row r="45" spans="1:14" ht="127.5" x14ac:dyDescent="0.25">
      <c r="A45" s="51" t="s">
        <v>137</v>
      </c>
      <c r="B45" s="46" t="s">
        <v>138</v>
      </c>
      <c r="C45" s="48" t="s">
        <v>14</v>
      </c>
      <c r="D45" s="48" t="s">
        <v>139</v>
      </c>
      <c r="E45" s="46" t="s">
        <v>9</v>
      </c>
      <c r="F45" s="46" t="s">
        <v>10</v>
      </c>
      <c r="G45" s="46" t="s">
        <v>1593</v>
      </c>
      <c r="H45" s="42" t="str">
        <f>IFERROR(IF(VLOOKUP(B45,'R&amp;C_5.15.1'!$B$2:$G$453,1,FALSE)=B45,"",),"NEW")</f>
        <v/>
      </c>
      <c r="I45" s="42" t="str">
        <f>IF(H45="NEW","NEW",IF(VLOOKUP(B45,'R&amp;C_5.15.1'!$B$2:$G$453,2,FALSE)=C45,"","UPDATED"))</f>
        <v/>
      </c>
      <c r="J45" s="42" t="str">
        <f>IF(H45="NEW","NEW",IF(VLOOKUP(B45,'R&amp;C_5.15.1'!$B$2:$G$453,3,FALSE)=D45,"","UPDATED"))</f>
        <v/>
      </c>
      <c r="K45" s="42" t="str">
        <f>IF(H45="NEW","NEW",IF(VLOOKUP(B45,'R&amp;C_5.15.1'!$B$2:$G$453,4,FALSE)=E45,"","UPDATED"))</f>
        <v/>
      </c>
      <c r="L45" s="42" t="str">
        <f>IF(H45="NEW","NEW",IF(VLOOKUP(B45,'R&amp;C_5.15.1'!$B$2:$G$453,5,FALSE)=F45,"","UPDATED"))</f>
        <v/>
      </c>
      <c r="M45" s="42" t="str">
        <f>IF(H45="NEW","NEW",IF(VLOOKUP(B45,'R&amp;C_5.15.1'!$B$2:$G$453,6,FALSE)=G45,"","UPDATED"))</f>
        <v/>
      </c>
      <c r="N45" s="42" t="str">
        <f>IF(CONCATENATE(Table2[[#This Row],[Check 
Code]],Table2[[#This Row],[Check 
Funct.]],Table2[[#This Row],[Check 
Tech.]],Table2[[#This Row],[Check DROOLS]],Table2[[#This Row],[Check Domain]],Table2[[#This Row],[Check 
Tag]])="","",1)</f>
        <v/>
      </c>
    </row>
    <row r="46" spans="1:14" ht="51" x14ac:dyDescent="0.25">
      <c r="A46" s="51" t="s">
        <v>140</v>
      </c>
      <c r="B46" s="49" t="s">
        <v>141</v>
      </c>
      <c r="C46" s="50" t="s">
        <v>14</v>
      </c>
      <c r="D46" s="50" t="s">
        <v>142</v>
      </c>
      <c r="E46" s="49" t="s">
        <v>15</v>
      </c>
      <c r="F46" s="49" t="s">
        <v>10</v>
      </c>
      <c r="G46" s="49" t="s">
        <v>1607</v>
      </c>
      <c r="H46" s="42" t="str">
        <f>IFERROR(IF(VLOOKUP(B46,'R&amp;C_5.15.1'!$B$2:$G$453,1,FALSE)=B46,"",),"NEW")</f>
        <v/>
      </c>
      <c r="I46" s="42" t="str">
        <f>IF(H46="NEW","NEW",IF(VLOOKUP(B46,'R&amp;C_5.15.1'!$B$2:$G$453,2,FALSE)=C46,"","UPDATED"))</f>
        <v/>
      </c>
      <c r="J46" s="42" t="str">
        <f>IF(H46="NEW","NEW",IF(VLOOKUP(B46,'R&amp;C_5.15.1'!$B$2:$G$453,3,FALSE)=D46,"","UPDATED"))</f>
        <v/>
      </c>
      <c r="K46" s="42" t="str">
        <f>IF(H46="NEW","NEW",IF(VLOOKUP(B46,'R&amp;C_5.15.1'!$B$2:$G$453,4,FALSE)=E46,"","UPDATED"))</f>
        <v/>
      </c>
      <c r="L46" s="42" t="str">
        <f>IF(H46="NEW","NEW",IF(VLOOKUP(B46,'R&amp;C_5.15.1'!$B$2:$G$453,5,FALSE)=F46,"","UPDATED"))</f>
        <v/>
      </c>
      <c r="M46" s="42" t="str">
        <f>IF(H46="NEW","NEW",IF(VLOOKUP(B46,'R&amp;C_5.15.1'!$B$2:$G$453,6,FALSE)=G46,"","UPDATED"))</f>
        <v/>
      </c>
      <c r="N46" s="42" t="str">
        <f>IF(CONCATENATE(Table2[[#This Row],[Check 
Code]],Table2[[#This Row],[Check 
Funct.]],Table2[[#This Row],[Check 
Tech.]],Table2[[#This Row],[Check DROOLS]],Table2[[#This Row],[Check Domain]],Table2[[#This Row],[Check 
Tag]])="","",1)</f>
        <v/>
      </c>
    </row>
    <row r="47" spans="1:14" ht="216.75" x14ac:dyDescent="0.25">
      <c r="A47" s="51" t="s">
        <v>143</v>
      </c>
      <c r="B47" s="46" t="s">
        <v>144</v>
      </c>
      <c r="C47" s="48" t="s">
        <v>14</v>
      </c>
      <c r="D47" s="48" t="s">
        <v>145</v>
      </c>
      <c r="E47" s="46" t="s">
        <v>9</v>
      </c>
      <c r="F47" s="46" t="s">
        <v>10</v>
      </c>
      <c r="G47" s="46" t="s">
        <v>1593</v>
      </c>
      <c r="H47" s="42" t="str">
        <f>IFERROR(IF(VLOOKUP(B47,'R&amp;C_5.15.1'!$B$2:$G$453,1,FALSE)=B47,"",),"NEW")</f>
        <v/>
      </c>
      <c r="I47" s="42" t="str">
        <f>IF(H47="NEW","NEW",IF(VLOOKUP(B47,'R&amp;C_5.15.1'!$B$2:$G$453,2,FALSE)=C47,"","UPDATED"))</f>
        <v/>
      </c>
      <c r="J47" s="42" t="str">
        <f>IF(H47="NEW","NEW",IF(VLOOKUP(B47,'R&amp;C_5.15.1'!$B$2:$G$453,3,FALSE)=D47,"","UPDATED"))</f>
        <v/>
      </c>
      <c r="K47" s="42" t="str">
        <f>IF(H47="NEW","NEW",IF(VLOOKUP(B47,'R&amp;C_5.15.1'!$B$2:$G$453,4,FALSE)=E47,"","UPDATED"))</f>
        <v/>
      </c>
      <c r="L47" s="42" t="str">
        <f>IF(H47="NEW","NEW",IF(VLOOKUP(B47,'R&amp;C_5.15.1'!$B$2:$G$453,5,FALSE)=F47,"","UPDATED"))</f>
        <v/>
      </c>
      <c r="M47" s="42" t="str">
        <f>IF(H47="NEW","NEW",IF(VLOOKUP(B47,'R&amp;C_5.15.1'!$B$2:$G$453,6,FALSE)=G47,"","UPDATED"))</f>
        <v/>
      </c>
      <c r="N47" s="42" t="str">
        <f>IF(CONCATENATE(Table2[[#This Row],[Check 
Code]],Table2[[#This Row],[Check 
Funct.]],Table2[[#This Row],[Check 
Tech.]],Table2[[#This Row],[Check DROOLS]],Table2[[#This Row],[Check Domain]],Table2[[#This Row],[Check 
Tag]])="","",1)</f>
        <v/>
      </c>
    </row>
    <row r="48" spans="1:14" ht="63.75" x14ac:dyDescent="0.25">
      <c r="A48" s="51" t="s">
        <v>146</v>
      </c>
      <c r="B48" s="49" t="s">
        <v>147</v>
      </c>
      <c r="C48" s="50" t="s">
        <v>14</v>
      </c>
      <c r="D48" s="50" t="s">
        <v>148</v>
      </c>
      <c r="E48" s="49" t="s">
        <v>15</v>
      </c>
      <c r="F48" s="49" t="s">
        <v>10</v>
      </c>
      <c r="G48" s="49" t="s">
        <v>1611</v>
      </c>
      <c r="H48" s="42" t="str">
        <f>IFERROR(IF(VLOOKUP(B48,'R&amp;C_5.15.1'!$B$2:$G$453,1,FALSE)=B48,"",),"NEW")</f>
        <v/>
      </c>
      <c r="I48" s="42" t="str">
        <f>IF(H48="NEW","NEW",IF(VLOOKUP(B48,'R&amp;C_5.15.1'!$B$2:$G$453,2,FALSE)=C48,"","UPDATED"))</f>
        <v/>
      </c>
      <c r="J48" s="42" t="str">
        <f>IF(H48="NEW","NEW",IF(VLOOKUP(B48,'R&amp;C_5.15.1'!$B$2:$G$453,3,FALSE)=D48,"","UPDATED"))</f>
        <v/>
      </c>
      <c r="K48" s="42" t="str">
        <f>IF(H48="NEW","NEW",IF(VLOOKUP(B48,'R&amp;C_5.15.1'!$B$2:$G$453,4,FALSE)=E48,"","UPDATED"))</f>
        <v/>
      </c>
      <c r="L48" s="42" t="str">
        <f>IF(H48="NEW","NEW",IF(VLOOKUP(B48,'R&amp;C_5.15.1'!$B$2:$G$453,5,FALSE)=F48,"","UPDATED"))</f>
        <v/>
      </c>
      <c r="M48" s="42" t="str">
        <f>IF(H48="NEW","NEW",IF(VLOOKUP(B48,'R&amp;C_5.15.1'!$B$2:$G$453,6,FALSE)=G48,"","UPDATED"))</f>
        <v/>
      </c>
      <c r="N48" s="42" t="str">
        <f>IF(CONCATENATE(Table2[[#This Row],[Check 
Code]],Table2[[#This Row],[Check 
Funct.]],Table2[[#This Row],[Check 
Tech.]],Table2[[#This Row],[Check DROOLS]],Table2[[#This Row],[Check Domain]],Table2[[#This Row],[Check 
Tag]])="","",1)</f>
        <v/>
      </c>
    </row>
    <row r="49" spans="1:14" ht="114.75" x14ac:dyDescent="0.25">
      <c r="A49" s="51" t="s">
        <v>149</v>
      </c>
      <c r="B49" s="46" t="s">
        <v>150</v>
      </c>
      <c r="C49" s="48" t="s">
        <v>14</v>
      </c>
      <c r="D49" s="48" t="s">
        <v>151</v>
      </c>
      <c r="E49" s="46" t="s">
        <v>15</v>
      </c>
      <c r="F49" s="46" t="s">
        <v>10</v>
      </c>
      <c r="G49" s="46" t="s">
        <v>1597</v>
      </c>
      <c r="H49" s="42" t="str">
        <f>IFERROR(IF(VLOOKUP(B49,'R&amp;C_5.15.1'!$B$2:$G$453,1,FALSE)=B49,"",),"NEW")</f>
        <v/>
      </c>
      <c r="I49" s="42" t="str">
        <f>IF(H49="NEW","NEW",IF(VLOOKUP(B49,'R&amp;C_5.15.1'!$B$2:$G$453,2,FALSE)=C49,"","UPDATED"))</f>
        <v/>
      </c>
      <c r="J49" s="42" t="str">
        <f>IF(H49="NEW","NEW",IF(VLOOKUP(B49,'R&amp;C_5.15.1'!$B$2:$G$453,3,FALSE)=D49,"","UPDATED"))</f>
        <v/>
      </c>
      <c r="K49" s="42" t="str">
        <f>IF(H49="NEW","NEW",IF(VLOOKUP(B49,'R&amp;C_5.15.1'!$B$2:$G$453,4,FALSE)=E49,"","UPDATED"))</f>
        <v/>
      </c>
      <c r="L49" s="42" t="str">
        <f>IF(H49="NEW","NEW",IF(VLOOKUP(B49,'R&amp;C_5.15.1'!$B$2:$G$453,5,FALSE)=F49,"","UPDATED"))</f>
        <v/>
      </c>
      <c r="M49" s="42" t="str">
        <f>IF(H49="NEW","NEW",IF(VLOOKUP(B49,'R&amp;C_5.15.1'!$B$2:$G$453,6,FALSE)=G49,"","UPDATED"))</f>
        <v/>
      </c>
      <c r="N49" s="42" t="str">
        <f>IF(CONCATENATE(Table2[[#This Row],[Check 
Code]],Table2[[#This Row],[Check 
Funct.]],Table2[[#This Row],[Check 
Tech.]],Table2[[#This Row],[Check DROOLS]],Table2[[#This Row],[Check Domain]],Table2[[#This Row],[Check 
Tag]])="","",1)</f>
        <v/>
      </c>
    </row>
    <row r="50" spans="1:14" ht="76.5" x14ac:dyDescent="0.25">
      <c r="A50" s="51" t="s">
        <v>152</v>
      </c>
      <c r="B50" s="49" t="s">
        <v>153</v>
      </c>
      <c r="C50" s="50" t="s">
        <v>14</v>
      </c>
      <c r="D50" s="50" t="s">
        <v>154</v>
      </c>
      <c r="E50" s="49" t="s">
        <v>15</v>
      </c>
      <c r="F50" s="49" t="s">
        <v>10</v>
      </c>
      <c r="G50" s="49" t="s">
        <v>1612</v>
      </c>
      <c r="H50" s="42" t="str">
        <f>IFERROR(IF(VLOOKUP(B50,'R&amp;C_5.15.1'!$B$2:$G$453,1,FALSE)=B50,"",),"NEW")</f>
        <v/>
      </c>
      <c r="I50" s="42" t="str">
        <f>IF(H50="NEW","NEW",IF(VLOOKUP(B50,'R&amp;C_5.15.1'!$B$2:$G$453,2,FALSE)=C50,"","UPDATED"))</f>
        <v/>
      </c>
      <c r="J50" s="42" t="str">
        <f>IF(H50="NEW","NEW",IF(VLOOKUP(B50,'R&amp;C_5.15.1'!$B$2:$G$453,3,FALSE)=D50,"","UPDATED"))</f>
        <v/>
      </c>
      <c r="K50" s="42" t="str">
        <f>IF(H50="NEW","NEW",IF(VLOOKUP(B50,'R&amp;C_5.15.1'!$B$2:$G$453,4,FALSE)=E50,"","UPDATED"))</f>
        <v/>
      </c>
      <c r="L50" s="42" t="str">
        <f>IF(H50="NEW","NEW",IF(VLOOKUP(B50,'R&amp;C_5.15.1'!$B$2:$G$453,5,FALSE)=F50,"","UPDATED"))</f>
        <v/>
      </c>
      <c r="M50" s="42" t="str">
        <f>IF(H50="NEW","NEW",IF(VLOOKUP(B50,'R&amp;C_5.15.1'!$B$2:$G$453,6,FALSE)=G50,"","UPDATED"))</f>
        <v/>
      </c>
      <c r="N50" s="42" t="str">
        <f>IF(CONCATENATE(Table2[[#This Row],[Check 
Code]],Table2[[#This Row],[Check 
Funct.]],Table2[[#This Row],[Check 
Tech.]],Table2[[#This Row],[Check DROOLS]],Table2[[#This Row],[Check Domain]],Table2[[#This Row],[Check 
Tag]])="","",1)</f>
        <v/>
      </c>
    </row>
    <row r="51" spans="1:14" ht="127.5" x14ac:dyDescent="0.25">
      <c r="A51" s="51" t="s">
        <v>155</v>
      </c>
      <c r="B51" s="46" t="s">
        <v>156</v>
      </c>
      <c r="C51" s="48" t="s">
        <v>14</v>
      </c>
      <c r="D51" s="48" t="s">
        <v>157</v>
      </c>
      <c r="E51" s="46" t="s">
        <v>15</v>
      </c>
      <c r="F51" s="46" t="s">
        <v>10</v>
      </c>
      <c r="G51" s="46" t="s">
        <v>1597</v>
      </c>
      <c r="H51" s="42" t="str">
        <f>IFERROR(IF(VLOOKUP(B51,'R&amp;C_5.15.1'!$B$2:$G$453,1,FALSE)=B51,"",),"NEW")</f>
        <v/>
      </c>
      <c r="I51" s="42" t="str">
        <f>IF(H51="NEW","NEW",IF(VLOOKUP(B51,'R&amp;C_5.15.1'!$B$2:$G$453,2,FALSE)=C51,"","UPDATED"))</f>
        <v/>
      </c>
      <c r="J51" s="42" t="str">
        <f>IF(H51="NEW","NEW",IF(VLOOKUP(B51,'R&amp;C_5.15.1'!$B$2:$G$453,3,FALSE)=D51,"","UPDATED"))</f>
        <v/>
      </c>
      <c r="K51" s="42" t="str">
        <f>IF(H51="NEW","NEW",IF(VLOOKUP(B51,'R&amp;C_5.15.1'!$B$2:$G$453,4,FALSE)=E51,"","UPDATED"))</f>
        <v/>
      </c>
      <c r="L51" s="42" t="str">
        <f>IF(H51="NEW","NEW",IF(VLOOKUP(B51,'R&amp;C_5.15.1'!$B$2:$G$453,5,FALSE)=F51,"","UPDATED"))</f>
        <v/>
      </c>
      <c r="M51" s="42" t="str">
        <f>IF(H51="NEW","NEW",IF(VLOOKUP(B51,'R&amp;C_5.15.1'!$B$2:$G$453,6,FALSE)=G51,"","UPDATED"))</f>
        <v/>
      </c>
      <c r="N51" s="42" t="str">
        <f>IF(CONCATENATE(Table2[[#This Row],[Check 
Code]],Table2[[#This Row],[Check 
Funct.]],Table2[[#This Row],[Check 
Tech.]],Table2[[#This Row],[Check DROOLS]],Table2[[#This Row],[Check Domain]],Table2[[#This Row],[Check 
Tag]])="","",1)</f>
        <v/>
      </c>
    </row>
    <row r="52" spans="1:14" ht="89.25" x14ac:dyDescent="0.25">
      <c r="A52" s="51" t="s">
        <v>158</v>
      </c>
      <c r="B52" s="49" t="s">
        <v>159</v>
      </c>
      <c r="C52" s="50" t="s">
        <v>14</v>
      </c>
      <c r="D52" s="50" t="s">
        <v>160</v>
      </c>
      <c r="E52" s="49" t="s">
        <v>15</v>
      </c>
      <c r="F52" s="49" t="s">
        <v>10</v>
      </c>
      <c r="G52" s="49" t="s">
        <v>1593</v>
      </c>
      <c r="H52" s="42" t="str">
        <f>IFERROR(IF(VLOOKUP(B52,'R&amp;C_5.15.1'!$B$2:$G$453,1,FALSE)=B52,"",),"NEW")</f>
        <v/>
      </c>
      <c r="I52" s="42" t="str">
        <f>IF(H52="NEW","NEW",IF(VLOOKUP(B52,'R&amp;C_5.15.1'!$B$2:$G$453,2,FALSE)=C52,"","UPDATED"))</f>
        <v/>
      </c>
      <c r="J52" s="42" t="str">
        <f>IF(H52="NEW","NEW",IF(VLOOKUP(B52,'R&amp;C_5.15.1'!$B$2:$G$453,3,FALSE)=D52,"","UPDATED"))</f>
        <v/>
      </c>
      <c r="K52" s="42" t="str">
        <f>IF(H52="NEW","NEW",IF(VLOOKUP(B52,'R&amp;C_5.15.1'!$B$2:$G$453,4,FALSE)=E52,"","UPDATED"))</f>
        <v/>
      </c>
      <c r="L52" s="42" t="str">
        <f>IF(H52="NEW","NEW",IF(VLOOKUP(B52,'R&amp;C_5.15.1'!$B$2:$G$453,5,FALSE)=F52,"","UPDATED"))</f>
        <v/>
      </c>
      <c r="M52" s="42" t="str">
        <f>IF(H52="NEW","NEW",IF(VLOOKUP(B52,'R&amp;C_5.15.1'!$B$2:$G$453,6,FALSE)=G52,"","UPDATED"))</f>
        <v/>
      </c>
      <c r="N52" s="42" t="str">
        <f>IF(CONCATENATE(Table2[[#This Row],[Check 
Code]],Table2[[#This Row],[Check 
Funct.]],Table2[[#This Row],[Check 
Tech.]],Table2[[#This Row],[Check DROOLS]],Table2[[#This Row],[Check Domain]],Table2[[#This Row],[Check 
Tag]])="","",1)</f>
        <v/>
      </c>
    </row>
    <row r="53" spans="1:14" ht="89.25" x14ac:dyDescent="0.25">
      <c r="A53" s="51" t="s">
        <v>161</v>
      </c>
      <c r="B53" s="46" t="s">
        <v>162</v>
      </c>
      <c r="C53" s="48" t="s">
        <v>14</v>
      </c>
      <c r="D53" s="48" t="s">
        <v>163</v>
      </c>
      <c r="E53" s="46" t="s">
        <v>15</v>
      </c>
      <c r="F53" s="46" t="s">
        <v>10</v>
      </c>
      <c r="G53" s="46" t="s">
        <v>1593</v>
      </c>
      <c r="H53" s="42" t="str">
        <f>IFERROR(IF(VLOOKUP(B53,'R&amp;C_5.15.1'!$B$2:$G$453,1,FALSE)=B53,"",),"NEW")</f>
        <v/>
      </c>
      <c r="I53" s="42" t="str">
        <f>IF(H53="NEW","NEW",IF(VLOOKUP(B53,'R&amp;C_5.15.1'!$B$2:$G$453,2,FALSE)=C53,"","UPDATED"))</f>
        <v/>
      </c>
      <c r="J53" s="42" t="str">
        <f>IF(H53="NEW","NEW",IF(VLOOKUP(B53,'R&amp;C_5.15.1'!$B$2:$G$453,3,FALSE)=D53,"","UPDATED"))</f>
        <v/>
      </c>
      <c r="K53" s="42" t="str">
        <f>IF(H53="NEW","NEW",IF(VLOOKUP(B53,'R&amp;C_5.15.1'!$B$2:$G$453,4,FALSE)=E53,"","UPDATED"))</f>
        <v/>
      </c>
      <c r="L53" s="42" t="str">
        <f>IF(H53="NEW","NEW",IF(VLOOKUP(B53,'R&amp;C_5.15.1'!$B$2:$G$453,5,FALSE)=F53,"","UPDATED"))</f>
        <v/>
      </c>
      <c r="M53" s="42" t="str">
        <f>IF(H53="NEW","NEW",IF(VLOOKUP(B53,'R&amp;C_5.15.1'!$B$2:$G$453,6,FALSE)=G53,"","UPDATED"))</f>
        <v/>
      </c>
      <c r="N53" s="42" t="str">
        <f>IF(CONCATENATE(Table2[[#This Row],[Check 
Code]],Table2[[#This Row],[Check 
Funct.]],Table2[[#This Row],[Check 
Tech.]],Table2[[#This Row],[Check DROOLS]],Table2[[#This Row],[Check Domain]],Table2[[#This Row],[Check 
Tag]])="","",1)</f>
        <v/>
      </c>
    </row>
    <row r="54" spans="1:14" ht="114.75" x14ac:dyDescent="0.25">
      <c r="A54" s="51" t="s">
        <v>164</v>
      </c>
      <c r="B54" s="49" t="s">
        <v>165</v>
      </c>
      <c r="C54" s="50" t="s">
        <v>14</v>
      </c>
      <c r="D54" s="50" t="s">
        <v>166</v>
      </c>
      <c r="E54" s="49" t="s">
        <v>15</v>
      </c>
      <c r="F54" s="49" t="s">
        <v>10</v>
      </c>
      <c r="G54" s="49" t="s">
        <v>1607</v>
      </c>
      <c r="H54" s="42" t="str">
        <f>IFERROR(IF(VLOOKUP(B54,'R&amp;C_5.15.1'!$B$2:$G$453,1,FALSE)=B54,"",),"NEW")</f>
        <v/>
      </c>
      <c r="I54" s="42" t="str">
        <f>IF(H54="NEW","NEW",IF(VLOOKUP(B54,'R&amp;C_5.15.1'!$B$2:$G$453,2,FALSE)=C54,"","UPDATED"))</f>
        <v/>
      </c>
      <c r="J54" s="42" t="str">
        <f>IF(H54="NEW","NEW",IF(VLOOKUP(B54,'R&amp;C_5.15.1'!$B$2:$G$453,3,FALSE)=D54,"","UPDATED"))</f>
        <v/>
      </c>
      <c r="K54" s="42" t="str">
        <f>IF(H54="NEW","NEW",IF(VLOOKUP(B54,'R&amp;C_5.15.1'!$B$2:$G$453,4,FALSE)=E54,"","UPDATED"))</f>
        <v/>
      </c>
      <c r="L54" s="42" t="str">
        <f>IF(H54="NEW","NEW",IF(VLOOKUP(B54,'R&amp;C_5.15.1'!$B$2:$G$453,5,FALSE)=F54,"","UPDATED"))</f>
        <v/>
      </c>
      <c r="M54" s="42" t="str">
        <f>IF(H54="NEW","NEW",IF(VLOOKUP(B54,'R&amp;C_5.15.1'!$B$2:$G$453,6,FALSE)=G54,"","UPDATED"))</f>
        <v/>
      </c>
      <c r="N54" s="42" t="str">
        <f>IF(CONCATENATE(Table2[[#This Row],[Check 
Code]],Table2[[#This Row],[Check 
Funct.]],Table2[[#This Row],[Check 
Tech.]],Table2[[#This Row],[Check DROOLS]],Table2[[#This Row],[Check Domain]],Table2[[#This Row],[Check 
Tag]])="","",1)</f>
        <v/>
      </c>
    </row>
    <row r="55" spans="1:14" ht="127.5" x14ac:dyDescent="0.25">
      <c r="A55" s="51" t="s">
        <v>167</v>
      </c>
      <c r="B55" s="46" t="s">
        <v>168</v>
      </c>
      <c r="C55" s="48" t="s">
        <v>14</v>
      </c>
      <c r="D55" s="48" t="s">
        <v>169</v>
      </c>
      <c r="E55" s="46" t="s">
        <v>15</v>
      </c>
      <c r="F55" s="46" t="s">
        <v>10</v>
      </c>
      <c r="G55" s="46" t="s">
        <v>1605</v>
      </c>
      <c r="H55" s="42" t="str">
        <f>IFERROR(IF(VLOOKUP(B55,'R&amp;C_5.15.1'!$B$2:$G$453,1,FALSE)=B55,"",),"NEW")</f>
        <v/>
      </c>
      <c r="I55" s="42" t="str">
        <f>IF(H55="NEW","NEW",IF(VLOOKUP(B55,'R&amp;C_5.15.1'!$B$2:$G$453,2,FALSE)=C55,"","UPDATED"))</f>
        <v/>
      </c>
      <c r="J55" s="42" t="str">
        <f>IF(H55="NEW","NEW",IF(VLOOKUP(B55,'R&amp;C_5.15.1'!$B$2:$G$453,3,FALSE)=D55,"","UPDATED"))</f>
        <v/>
      </c>
      <c r="K55" s="42" t="str">
        <f>IF(H55="NEW","NEW",IF(VLOOKUP(B55,'R&amp;C_5.15.1'!$B$2:$G$453,4,FALSE)=E55,"","UPDATED"))</f>
        <v/>
      </c>
      <c r="L55" s="42" t="str">
        <f>IF(H55="NEW","NEW",IF(VLOOKUP(B55,'R&amp;C_5.15.1'!$B$2:$G$453,5,FALSE)=F55,"","UPDATED"))</f>
        <v/>
      </c>
      <c r="M55" s="42" t="str">
        <f>IF(H55="NEW","NEW",IF(VLOOKUP(B55,'R&amp;C_5.15.1'!$B$2:$G$453,6,FALSE)=G55,"","UPDATED"))</f>
        <v/>
      </c>
      <c r="N55" s="42" t="str">
        <f>IF(CONCATENATE(Table2[[#This Row],[Check 
Code]],Table2[[#This Row],[Check 
Funct.]],Table2[[#This Row],[Check 
Tech.]],Table2[[#This Row],[Check DROOLS]],Table2[[#This Row],[Check Domain]],Table2[[#This Row],[Check 
Tag]])="","",1)</f>
        <v/>
      </c>
    </row>
    <row r="56" spans="1:14" ht="178.5" x14ac:dyDescent="0.25">
      <c r="A56" s="51" t="s">
        <v>170</v>
      </c>
      <c r="B56" s="49" t="s">
        <v>171</v>
      </c>
      <c r="C56" s="50" t="s">
        <v>14</v>
      </c>
      <c r="D56" s="50" t="s">
        <v>172</v>
      </c>
      <c r="E56" s="49" t="s">
        <v>15</v>
      </c>
      <c r="F56" s="49" t="s">
        <v>10</v>
      </c>
      <c r="G56" s="49" t="s">
        <v>1605</v>
      </c>
      <c r="H56" s="42" t="str">
        <f>IFERROR(IF(VLOOKUP(B56,'R&amp;C_5.15.1'!$B$2:$G$453,1,FALSE)=B56,"",),"NEW")</f>
        <v/>
      </c>
      <c r="I56" s="42" t="str">
        <f>IF(H56="NEW","NEW",IF(VLOOKUP(B56,'R&amp;C_5.15.1'!$B$2:$G$453,2,FALSE)=C56,"","UPDATED"))</f>
        <v/>
      </c>
      <c r="J56" s="42" t="str">
        <f>IF(H56="NEW","NEW",IF(VLOOKUP(B56,'R&amp;C_5.15.1'!$B$2:$G$453,3,FALSE)=D56,"","UPDATED"))</f>
        <v/>
      </c>
      <c r="K56" s="42" t="str">
        <f>IF(H56="NEW","NEW",IF(VLOOKUP(B56,'R&amp;C_5.15.1'!$B$2:$G$453,4,FALSE)=E56,"","UPDATED"))</f>
        <v/>
      </c>
      <c r="L56" s="42" t="str">
        <f>IF(H56="NEW","NEW",IF(VLOOKUP(B56,'R&amp;C_5.15.1'!$B$2:$G$453,5,FALSE)=F56,"","UPDATED"))</f>
        <v/>
      </c>
      <c r="M56" s="42" t="str">
        <f>IF(H56="NEW","NEW",IF(VLOOKUP(B56,'R&amp;C_5.15.1'!$B$2:$G$453,6,FALSE)=G56,"","UPDATED"))</f>
        <v/>
      </c>
      <c r="N56" s="42" t="str">
        <f>IF(CONCATENATE(Table2[[#This Row],[Check 
Code]],Table2[[#This Row],[Check 
Funct.]],Table2[[#This Row],[Check 
Tech.]],Table2[[#This Row],[Check DROOLS]],Table2[[#This Row],[Check Domain]],Table2[[#This Row],[Check 
Tag]])="","",1)</f>
        <v/>
      </c>
    </row>
    <row r="57" spans="1:14" ht="102" x14ac:dyDescent="0.25">
      <c r="A57" s="51" t="s">
        <v>173</v>
      </c>
      <c r="B57" s="46" t="s">
        <v>174</v>
      </c>
      <c r="C57" s="48" t="s">
        <v>14</v>
      </c>
      <c r="D57" s="48" t="s">
        <v>175</v>
      </c>
      <c r="E57" s="46" t="s">
        <v>15</v>
      </c>
      <c r="F57" s="46" t="s">
        <v>10</v>
      </c>
      <c r="G57" s="46" t="s">
        <v>1593</v>
      </c>
      <c r="H57" s="42" t="str">
        <f>IFERROR(IF(VLOOKUP(B57,'R&amp;C_5.15.1'!$B$2:$G$453,1,FALSE)=B57,"",),"NEW")</f>
        <v/>
      </c>
      <c r="I57" s="42" t="str">
        <f>IF(H57="NEW","NEW",IF(VLOOKUP(B57,'R&amp;C_5.15.1'!$B$2:$G$453,2,FALSE)=C57,"","UPDATED"))</f>
        <v/>
      </c>
      <c r="J57" s="42" t="str">
        <f>IF(H57="NEW","NEW",IF(VLOOKUP(B57,'R&amp;C_5.15.1'!$B$2:$G$453,3,FALSE)=D57,"","UPDATED"))</f>
        <v/>
      </c>
      <c r="K57" s="42" t="str">
        <f>IF(H57="NEW","NEW",IF(VLOOKUP(B57,'R&amp;C_5.15.1'!$B$2:$G$453,4,FALSE)=E57,"","UPDATED"))</f>
        <v/>
      </c>
      <c r="L57" s="42" t="str">
        <f>IF(H57="NEW","NEW",IF(VLOOKUP(B57,'R&amp;C_5.15.1'!$B$2:$G$453,5,FALSE)=F57,"","UPDATED"))</f>
        <v/>
      </c>
      <c r="M57" s="42" t="str">
        <f>IF(H57="NEW","NEW",IF(VLOOKUP(B57,'R&amp;C_5.15.1'!$B$2:$G$453,6,FALSE)=G57,"","UPDATED"))</f>
        <v/>
      </c>
      <c r="N57" s="42" t="str">
        <f>IF(CONCATENATE(Table2[[#This Row],[Check 
Code]],Table2[[#This Row],[Check 
Funct.]],Table2[[#This Row],[Check 
Tech.]],Table2[[#This Row],[Check DROOLS]],Table2[[#This Row],[Check Domain]],Table2[[#This Row],[Check 
Tag]])="","",1)</f>
        <v/>
      </c>
    </row>
    <row r="58" spans="1:14" ht="102" x14ac:dyDescent="0.25">
      <c r="A58" s="51" t="s">
        <v>176</v>
      </c>
      <c r="B58" s="49" t="s">
        <v>177</v>
      </c>
      <c r="C58" s="50" t="s">
        <v>14</v>
      </c>
      <c r="D58" s="50" t="s">
        <v>178</v>
      </c>
      <c r="E58" s="49" t="s">
        <v>15</v>
      </c>
      <c r="F58" s="49" t="s">
        <v>10</v>
      </c>
      <c r="G58" s="49" t="s">
        <v>1593</v>
      </c>
      <c r="H58" s="42" t="str">
        <f>IFERROR(IF(VLOOKUP(B58,'R&amp;C_5.15.1'!$B$2:$G$453,1,FALSE)=B58,"",),"NEW")</f>
        <v/>
      </c>
      <c r="I58" s="42" t="str">
        <f>IF(H58="NEW","NEW",IF(VLOOKUP(B58,'R&amp;C_5.15.1'!$B$2:$G$453,2,FALSE)=C58,"","UPDATED"))</f>
        <v/>
      </c>
      <c r="J58" s="42" t="str">
        <f>IF(H58="NEW","NEW",IF(VLOOKUP(B58,'R&amp;C_5.15.1'!$B$2:$G$453,3,FALSE)=D58,"","UPDATED"))</f>
        <v/>
      </c>
      <c r="K58" s="42" t="str">
        <f>IF(H58="NEW","NEW",IF(VLOOKUP(B58,'R&amp;C_5.15.1'!$B$2:$G$453,4,FALSE)=E58,"","UPDATED"))</f>
        <v/>
      </c>
      <c r="L58" s="42" t="str">
        <f>IF(H58="NEW","NEW",IF(VLOOKUP(B58,'R&amp;C_5.15.1'!$B$2:$G$453,5,FALSE)=F58,"","UPDATED"))</f>
        <v/>
      </c>
      <c r="M58" s="42" t="str">
        <f>IF(H58="NEW","NEW",IF(VLOOKUP(B58,'R&amp;C_5.15.1'!$B$2:$G$453,6,FALSE)=G58,"","UPDATED"))</f>
        <v/>
      </c>
      <c r="N58" s="42" t="str">
        <f>IF(CONCATENATE(Table2[[#This Row],[Check 
Code]],Table2[[#This Row],[Check 
Funct.]],Table2[[#This Row],[Check 
Tech.]],Table2[[#This Row],[Check DROOLS]],Table2[[#This Row],[Check Domain]],Table2[[#This Row],[Check 
Tag]])="","",1)</f>
        <v/>
      </c>
    </row>
    <row r="59" spans="1:14" ht="102" x14ac:dyDescent="0.25">
      <c r="A59" s="51" t="s">
        <v>179</v>
      </c>
      <c r="B59" s="46" t="s">
        <v>180</v>
      </c>
      <c r="C59" s="48" t="s">
        <v>14</v>
      </c>
      <c r="D59" s="48" t="s">
        <v>181</v>
      </c>
      <c r="E59" s="46" t="s">
        <v>15</v>
      </c>
      <c r="F59" s="46" t="s">
        <v>10</v>
      </c>
      <c r="G59" s="46" t="s">
        <v>1608</v>
      </c>
      <c r="H59" s="42" t="str">
        <f>IFERROR(IF(VLOOKUP(B59,'R&amp;C_5.15.1'!$B$2:$G$453,1,FALSE)=B59,"",),"NEW")</f>
        <v/>
      </c>
      <c r="I59" s="42" t="str">
        <f>IF(H59="NEW","NEW",IF(VLOOKUP(B59,'R&amp;C_5.15.1'!$B$2:$G$453,2,FALSE)=C59,"","UPDATED"))</f>
        <v/>
      </c>
      <c r="J59" s="42" t="str">
        <f>IF(H59="NEW","NEW",IF(VLOOKUP(B59,'R&amp;C_5.15.1'!$B$2:$G$453,3,FALSE)=D59,"","UPDATED"))</f>
        <v/>
      </c>
      <c r="K59" s="42" t="str">
        <f>IF(H59="NEW","NEW",IF(VLOOKUP(B59,'R&amp;C_5.15.1'!$B$2:$G$453,4,FALSE)=E59,"","UPDATED"))</f>
        <v/>
      </c>
      <c r="L59" s="42" t="str">
        <f>IF(H59="NEW","NEW",IF(VLOOKUP(B59,'R&amp;C_5.15.1'!$B$2:$G$453,5,FALSE)=F59,"","UPDATED"))</f>
        <v/>
      </c>
      <c r="M59" s="42" t="str">
        <f>IF(H59="NEW","NEW",IF(VLOOKUP(B59,'R&amp;C_5.15.1'!$B$2:$G$453,6,FALSE)=G59,"","UPDATED"))</f>
        <v/>
      </c>
      <c r="N59" s="42" t="str">
        <f>IF(CONCATENATE(Table2[[#This Row],[Check 
Code]],Table2[[#This Row],[Check 
Funct.]],Table2[[#This Row],[Check 
Tech.]],Table2[[#This Row],[Check DROOLS]],Table2[[#This Row],[Check Domain]],Table2[[#This Row],[Check 
Tag]])="","",1)</f>
        <v/>
      </c>
    </row>
    <row r="60" spans="1:14" ht="127.5" x14ac:dyDescent="0.25">
      <c r="A60" s="51" t="s">
        <v>182</v>
      </c>
      <c r="B60" s="49" t="s">
        <v>183</v>
      </c>
      <c r="C60" s="50" t="s">
        <v>14</v>
      </c>
      <c r="D60" s="50" t="s">
        <v>184</v>
      </c>
      <c r="E60" s="49" t="s">
        <v>15</v>
      </c>
      <c r="F60" s="49" t="s">
        <v>10</v>
      </c>
      <c r="G60" s="49" t="s">
        <v>1607</v>
      </c>
      <c r="H60" s="42" t="str">
        <f>IFERROR(IF(VLOOKUP(B60,'R&amp;C_5.15.1'!$B$2:$G$453,1,FALSE)=B60,"",),"NEW")</f>
        <v/>
      </c>
      <c r="I60" s="42" t="str">
        <f>IF(H60="NEW","NEW",IF(VLOOKUP(B60,'R&amp;C_5.15.1'!$B$2:$G$453,2,FALSE)=C60,"","UPDATED"))</f>
        <v/>
      </c>
      <c r="J60" s="42" t="str">
        <f>IF(H60="NEW","NEW",IF(VLOOKUP(B60,'R&amp;C_5.15.1'!$B$2:$G$453,3,FALSE)=D60,"","UPDATED"))</f>
        <v/>
      </c>
      <c r="K60" s="42" t="str">
        <f>IF(H60="NEW","NEW",IF(VLOOKUP(B60,'R&amp;C_5.15.1'!$B$2:$G$453,4,FALSE)=E60,"","UPDATED"))</f>
        <v/>
      </c>
      <c r="L60" s="42" t="str">
        <f>IF(H60="NEW","NEW",IF(VLOOKUP(B60,'R&amp;C_5.15.1'!$B$2:$G$453,5,FALSE)=F60,"","UPDATED"))</f>
        <v/>
      </c>
      <c r="M60" s="42" t="str">
        <f>IF(H60="NEW","NEW",IF(VLOOKUP(B60,'R&amp;C_5.15.1'!$B$2:$G$453,6,FALSE)=G60,"","UPDATED"))</f>
        <v/>
      </c>
      <c r="N60" s="42" t="str">
        <f>IF(CONCATENATE(Table2[[#This Row],[Check 
Code]],Table2[[#This Row],[Check 
Funct.]],Table2[[#This Row],[Check 
Tech.]],Table2[[#This Row],[Check DROOLS]],Table2[[#This Row],[Check Domain]],Table2[[#This Row],[Check 
Tag]])="","",1)</f>
        <v/>
      </c>
    </row>
    <row r="61" spans="1:14" ht="38.25" x14ac:dyDescent="0.25">
      <c r="A61" s="51" t="s">
        <v>185</v>
      </c>
      <c r="B61" s="46" t="s">
        <v>186</v>
      </c>
      <c r="C61" s="48" t="s">
        <v>14</v>
      </c>
      <c r="D61" s="48" t="s">
        <v>187</v>
      </c>
      <c r="E61" s="46" t="s">
        <v>9</v>
      </c>
      <c r="F61" s="46" t="s">
        <v>10</v>
      </c>
      <c r="G61" s="46" t="s">
        <v>1609</v>
      </c>
      <c r="H61" s="42" t="str">
        <f>IFERROR(IF(VLOOKUP(B61,'R&amp;C_5.15.1'!$B$2:$G$453,1,FALSE)=B61,"",),"NEW")</f>
        <v/>
      </c>
      <c r="I61" s="42" t="str">
        <f>IF(H61="NEW","NEW",IF(VLOOKUP(B61,'R&amp;C_5.15.1'!$B$2:$G$453,2,FALSE)=C61,"","UPDATED"))</f>
        <v/>
      </c>
      <c r="J61" s="42" t="str">
        <f>IF(H61="NEW","NEW",IF(VLOOKUP(B61,'R&amp;C_5.15.1'!$B$2:$G$453,3,FALSE)=D61,"","UPDATED"))</f>
        <v/>
      </c>
      <c r="K61" s="42" t="str">
        <f>IF(H61="NEW","NEW",IF(VLOOKUP(B61,'R&amp;C_5.15.1'!$B$2:$G$453,4,FALSE)=E61,"","UPDATED"))</f>
        <v/>
      </c>
      <c r="L61" s="42" t="str">
        <f>IF(H61="NEW","NEW",IF(VLOOKUP(B61,'R&amp;C_5.15.1'!$B$2:$G$453,5,FALSE)=F61,"","UPDATED"))</f>
        <v/>
      </c>
      <c r="M61" s="42" t="str">
        <f>IF(H61="NEW","NEW",IF(VLOOKUP(B61,'R&amp;C_5.15.1'!$B$2:$G$453,6,FALSE)=G61,"","UPDATED"))</f>
        <v/>
      </c>
      <c r="N61" s="42" t="str">
        <f>IF(CONCATENATE(Table2[[#This Row],[Check 
Code]],Table2[[#This Row],[Check 
Funct.]],Table2[[#This Row],[Check 
Tech.]],Table2[[#This Row],[Check DROOLS]],Table2[[#This Row],[Check Domain]],Table2[[#This Row],[Check 
Tag]])="","",1)</f>
        <v/>
      </c>
    </row>
    <row r="62" spans="1:14" ht="38.25" x14ac:dyDescent="0.25">
      <c r="A62" s="51" t="s">
        <v>188</v>
      </c>
      <c r="B62" s="49" t="s">
        <v>189</v>
      </c>
      <c r="C62" s="50" t="s">
        <v>14</v>
      </c>
      <c r="D62" s="50" t="s">
        <v>190</v>
      </c>
      <c r="E62" s="49" t="s">
        <v>9</v>
      </c>
      <c r="F62" s="49" t="s">
        <v>10</v>
      </c>
      <c r="G62" s="49" t="s">
        <v>1613</v>
      </c>
      <c r="H62" s="42" t="str">
        <f>IFERROR(IF(VLOOKUP(B62,'R&amp;C_5.15.1'!$B$2:$G$453,1,FALSE)=B62,"",),"NEW")</f>
        <v/>
      </c>
      <c r="I62" s="42" t="str">
        <f>IF(H62="NEW","NEW",IF(VLOOKUP(B62,'R&amp;C_5.15.1'!$B$2:$G$453,2,FALSE)=C62,"","UPDATED"))</f>
        <v/>
      </c>
      <c r="J62" s="42" t="str">
        <f>IF(H62="NEW","NEW",IF(VLOOKUP(B62,'R&amp;C_5.15.1'!$B$2:$G$453,3,FALSE)=D62,"","UPDATED"))</f>
        <v/>
      </c>
      <c r="K62" s="42" t="str">
        <f>IF(H62="NEW","NEW",IF(VLOOKUP(B62,'R&amp;C_5.15.1'!$B$2:$G$453,4,FALSE)=E62,"","UPDATED"))</f>
        <v/>
      </c>
      <c r="L62" s="42" t="str">
        <f>IF(H62="NEW","NEW",IF(VLOOKUP(B62,'R&amp;C_5.15.1'!$B$2:$G$453,5,FALSE)=F62,"","UPDATED"))</f>
        <v/>
      </c>
      <c r="M62" s="42" t="str">
        <f>IF(H62="NEW","NEW",IF(VLOOKUP(B62,'R&amp;C_5.15.1'!$B$2:$G$453,6,FALSE)=G62,"","UPDATED"))</f>
        <v/>
      </c>
      <c r="N62" s="42" t="str">
        <f>IF(CONCATENATE(Table2[[#This Row],[Check 
Code]],Table2[[#This Row],[Check 
Funct.]],Table2[[#This Row],[Check 
Tech.]],Table2[[#This Row],[Check DROOLS]],Table2[[#This Row],[Check Domain]],Table2[[#This Row],[Check 
Tag]])="","",1)</f>
        <v/>
      </c>
    </row>
    <row r="63" spans="1:14" ht="38.25" x14ac:dyDescent="0.25">
      <c r="A63" s="51" t="s">
        <v>191</v>
      </c>
      <c r="B63" s="46" t="s">
        <v>192</v>
      </c>
      <c r="C63" s="48" t="s">
        <v>14</v>
      </c>
      <c r="D63" s="48" t="s">
        <v>193</v>
      </c>
      <c r="E63" s="46" t="s">
        <v>15</v>
      </c>
      <c r="F63" s="46" t="s">
        <v>10</v>
      </c>
      <c r="G63" s="46" t="s">
        <v>1614</v>
      </c>
      <c r="H63" s="42" t="str">
        <f>IFERROR(IF(VLOOKUP(B63,'R&amp;C_5.15.1'!$B$2:$G$453,1,FALSE)=B63,"",),"NEW")</f>
        <v/>
      </c>
      <c r="I63" s="42" t="str">
        <f>IF(H63="NEW","NEW",IF(VLOOKUP(B63,'R&amp;C_5.15.1'!$B$2:$G$453,2,FALSE)=C63,"","UPDATED"))</f>
        <v/>
      </c>
      <c r="J63" s="42" t="str">
        <f>IF(H63="NEW","NEW",IF(VLOOKUP(B63,'R&amp;C_5.15.1'!$B$2:$G$453,3,FALSE)=D63,"","UPDATED"))</f>
        <v/>
      </c>
      <c r="K63" s="42" t="str">
        <f>IF(H63="NEW","NEW",IF(VLOOKUP(B63,'R&amp;C_5.15.1'!$B$2:$G$453,4,FALSE)=E63,"","UPDATED"))</f>
        <v/>
      </c>
      <c r="L63" s="42" t="str">
        <f>IF(H63="NEW","NEW",IF(VLOOKUP(B63,'R&amp;C_5.15.1'!$B$2:$G$453,5,FALSE)=F63,"","UPDATED"))</f>
        <v/>
      </c>
      <c r="M63" s="42" t="str">
        <f>IF(H63="NEW","NEW",IF(VLOOKUP(B63,'R&amp;C_5.15.1'!$B$2:$G$453,6,FALSE)=G63,"","UPDATED"))</f>
        <v/>
      </c>
      <c r="N63" s="42" t="str">
        <f>IF(CONCATENATE(Table2[[#This Row],[Check 
Code]],Table2[[#This Row],[Check 
Funct.]],Table2[[#This Row],[Check 
Tech.]],Table2[[#This Row],[Check DROOLS]],Table2[[#This Row],[Check Domain]],Table2[[#This Row],[Check 
Tag]])="","",1)</f>
        <v/>
      </c>
    </row>
    <row r="64" spans="1:14" ht="38.25" x14ac:dyDescent="0.25">
      <c r="A64" s="51" t="s">
        <v>194</v>
      </c>
      <c r="B64" s="49" t="s">
        <v>195</v>
      </c>
      <c r="C64" s="50" t="s">
        <v>14</v>
      </c>
      <c r="D64" s="50" t="s">
        <v>196</v>
      </c>
      <c r="E64" s="49" t="s">
        <v>15</v>
      </c>
      <c r="F64" s="49" t="s">
        <v>10</v>
      </c>
      <c r="G64" s="49" t="s">
        <v>1615</v>
      </c>
      <c r="H64" s="42" t="str">
        <f>IFERROR(IF(VLOOKUP(B64,'R&amp;C_5.15.1'!$B$2:$G$453,1,FALSE)=B64,"",),"NEW")</f>
        <v/>
      </c>
      <c r="I64" s="42" t="str">
        <f>IF(H64="NEW","NEW",IF(VLOOKUP(B64,'R&amp;C_5.15.1'!$B$2:$G$453,2,FALSE)=C64,"","UPDATED"))</f>
        <v/>
      </c>
      <c r="J64" s="42" t="str">
        <f>IF(H64="NEW","NEW",IF(VLOOKUP(B64,'R&amp;C_5.15.1'!$B$2:$G$453,3,FALSE)=D64,"","UPDATED"))</f>
        <v/>
      </c>
      <c r="K64" s="42" t="str">
        <f>IF(H64="NEW","NEW",IF(VLOOKUP(B64,'R&amp;C_5.15.1'!$B$2:$G$453,4,FALSE)=E64,"","UPDATED"))</f>
        <v/>
      </c>
      <c r="L64" s="42" t="str">
        <f>IF(H64="NEW","NEW",IF(VLOOKUP(B64,'R&amp;C_5.15.1'!$B$2:$G$453,5,FALSE)=F64,"","UPDATED"))</f>
        <v/>
      </c>
      <c r="M64" s="42" t="str">
        <f>IF(H64="NEW","NEW",IF(VLOOKUP(B64,'R&amp;C_5.15.1'!$B$2:$G$453,6,FALSE)=G64,"","UPDATED"))</f>
        <v/>
      </c>
      <c r="N64" s="42" t="str">
        <f>IF(CONCATENATE(Table2[[#This Row],[Check 
Code]],Table2[[#This Row],[Check 
Funct.]],Table2[[#This Row],[Check 
Tech.]],Table2[[#This Row],[Check DROOLS]],Table2[[#This Row],[Check Domain]],Table2[[#This Row],[Check 
Tag]])="","",1)</f>
        <v/>
      </c>
    </row>
    <row r="65" spans="1:14" ht="38.25" x14ac:dyDescent="0.25">
      <c r="A65" s="51" t="s">
        <v>197</v>
      </c>
      <c r="B65" s="46" t="s">
        <v>198</v>
      </c>
      <c r="C65" s="48" t="s">
        <v>14</v>
      </c>
      <c r="D65" s="48" t="s">
        <v>199</v>
      </c>
      <c r="E65" s="46" t="s">
        <v>15</v>
      </c>
      <c r="F65" s="46" t="s">
        <v>10</v>
      </c>
      <c r="G65" s="46" t="s">
        <v>1615</v>
      </c>
      <c r="H65" s="42" t="str">
        <f>IFERROR(IF(VLOOKUP(B65,'R&amp;C_5.15.1'!$B$2:$G$453,1,FALSE)=B65,"",),"NEW")</f>
        <v/>
      </c>
      <c r="I65" s="42" t="str">
        <f>IF(H65="NEW","NEW",IF(VLOOKUP(B65,'R&amp;C_5.15.1'!$B$2:$G$453,2,FALSE)=C65,"","UPDATED"))</f>
        <v/>
      </c>
      <c r="J65" s="42" t="str">
        <f>IF(H65="NEW","NEW",IF(VLOOKUP(B65,'R&amp;C_5.15.1'!$B$2:$G$453,3,FALSE)=D65,"","UPDATED"))</f>
        <v/>
      </c>
      <c r="K65" s="42" t="str">
        <f>IF(H65="NEW","NEW",IF(VLOOKUP(B65,'R&amp;C_5.15.1'!$B$2:$G$453,4,FALSE)=E65,"","UPDATED"))</f>
        <v/>
      </c>
      <c r="L65" s="42" t="str">
        <f>IF(H65="NEW","NEW",IF(VLOOKUP(B65,'R&amp;C_5.15.1'!$B$2:$G$453,5,FALSE)=F65,"","UPDATED"))</f>
        <v/>
      </c>
      <c r="M65" s="42" t="str">
        <f>IF(H65="NEW","NEW",IF(VLOOKUP(B65,'R&amp;C_5.15.1'!$B$2:$G$453,6,FALSE)=G65,"","UPDATED"))</f>
        <v/>
      </c>
      <c r="N65" s="42" t="str">
        <f>IF(CONCATENATE(Table2[[#This Row],[Check 
Code]],Table2[[#This Row],[Check 
Funct.]],Table2[[#This Row],[Check 
Tech.]],Table2[[#This Row],[Check DROOLS]],Table2[[#This Row],[Check Domain]],Table2[[#This Row],[Check 
Tag]])="","",1)</f>
        <v/>
      </c>
    </row>
    <row r="66" spans="1:14" ht="51" x14ac:dyDescent="0.25">
      <c r="A66" s="51" t="s">
        <v>200</v>
      </c>
      <c r="B66" s="49" t="s">
        <v>201</v>
      </c>
      <c r="C66" s="50" t="s">
        <v>14</v>
      </c>
      <c r="D66" s="50" t="s">
        <v>202</v>
      </c>
      <c r="E66" s="49" t="s">
        <v>15</v>
      </c>
      <c r="F66" s="49" t="s">
        <v>10</v>
      </c>
      <c r="G66" s="49" t="s">
        <v>1616</v>
      </c>
      <c r="H66" s="42" t="str">
        <f>IFERROR(IF(VLOOKUP(B66,'R&amp;C_5.15.1'!$B$2:$G$453,1,FALSE)=B66,"",),"NEW")</f>
        <v/>
      </c>
      <c r="I66" s="42" t="str">
        <f>IF(H66="NEW","NEW",IF(VLOOKUP(B66,'R&amp;C_5.15.1'!$B$2:$G$453,2,FALSE)=C66,"","UPDATED"))</f>
        <v/>
      </c>
      <c r="J66" s="42" t="str">
        <f>IF(H66="NEW","NEW",IF(VLOOKUP(B66,'R&amp;C_5.15.1'!$B$2:$G$453,3,FALSE)=D66,"","UPDATED"))</f>
        <v/>
      </c>
      <c r="K66" s="42" t="str">
        <f>IF(H66="NEW","NEW",IF(VLOOKUP(B66,'R&amp;C_5.15.1'!$B$2:$G$453,4,FALSE)=E66,"","UPDATED"))</f>
        <v/>
      </c>
      <c r="L66" s="42" t="str">
        <f>IF(H66="NEW","NEW",IF(VLOOKUP(B66,'R&amp;C_5.15.1'!$B$2:$G$453,5,FALSE)=F66,"","UPDATED"))</f>
        <v/>
      </c>
      <c r="M66" s="42" t="str">
        <f>IF(H66="NEW","NEW",IF(VLOOKUP(B66,'R&amp;C_5.15.1'!$B$2:$G$453,6,FALSE)=G66,"","UPDATED"))</f>
        <v/>
      </c>
      <c r="N66" s="42" t="str">
        <f>IF(CONCATENATE(Table2[[#This Row],[Check 
Code]],Table2[[#This Row],[Check 
Funct.]],Table2[[#This Row],[Check 
Tech.]],Table2[[#This Row],[Check DROOLS]],Table2[[#This Row],[Check Domain]],Table2[[#This Row],[Check 
Tag]])="","",1)</f>
        <v/>
      </c>
    </row>
    <row r="67" spans="1:14" ht="63.75" x14ac:dyDescent="0.25">
      <c r="A67" s="51" t="s">
        <v>203</v>
      </c>
      <c r="B67" s="46" t="s">
        <v>204</v>
      </c>
      <c r="C67" s="48" t="s">
        <v>14</v>
      </c>
      <c r="D67" s="48" t="s">
        <v>205</v>
      </c>
      <c r="E67" s="46" t="s">
        <v>9</v>
      </c>
      <c r="F67" s="46" t="s">
        <v>10</v>
      </c>
      <c r="G67" s="56" t="e">
        <v>#N/A</v>
      </c>
      <c r="H67" s="42" t="str">
        <f>IFERROR(IF(VLOOKUP(B67,'R&amp;C_5.15.1'!$B$2:$G$453,1,FALSE)=B67,"",),"NEW")</f>
        <v/>
      </c>
      <c r="I67" s="42" t="str">
        <f>IF(H67="NEW","NEW",IF(VLOOKUP(B67,'R&amp;C_5.15.1'!$B$2:$G$453,2,FALSE)=C67,"","UPDATED"))</f>
        <v/>
      </c>
      <c r="J67" s="42" t="str">
        <f>IF(H67="NEW","NEW",IF(VLOOKUP(B67,'R&amp;C_5.15.1'!$B$2:$G$453,3,FALSE)=D67,"","UPDATED"))</f>
        <v/>
      </c>
      <c r="K67" s="42" t="str">
        <f>IF(H67="NEW","NEW",IF(VLOOKUP(B67,'R&amp;C_5.15.1'!$B$2:$G$453,4,FALSE)=E67,"","UPDATED"))</f>
        <v/>
      </c>
      <c r="L67" s="42" t="str">
        <f>IF(H67="NEW","NEW",IF(VLOOKUP(B67,'R&amp;C_5.15.1'!$B$2:$G$453,5,FALSE)=F67,"","UPDATED"))</f>
        <v/>
      </c>
      <c r="M67" s="43" t="s">
        <v>1855</v>
      </c>
      <c r="N67" s="42">
        <f>IF(CONCATENATE(Table2[[#This Row],[Check 
Code]],Table2[[#This Row],[Check 
Funct.]],Table2[[#This Row],[Check 
Tech.]],Table2[[#This Row],[Check DROOLS]],Table2[[#This Row],[Check Domain]],Table2[[#This Row],[Check 
Tag]])="","",1)</f>
        <v>1</v>
      </c>
    </row>
    <row r="68" spans="1:14" ht="38.25" x14ac:dyDescent="0.25">
      <c r="A68" s="51" t="s">
        <v>206</v>
      </c>
      <c r="B68" s="49" t="s">
        <v>207</v>
      </c>
      <c r="C68" s="50" t="s">
        <v>14</v>
      </c>
      <c r="D68" s="50" t="s">
        <v>208</v>
      </c>
      <c r="E68" s="49" t="s">
        <v>15</v>
      </c>
      <c r="F68" s="49" t="s">
        <v>10</v>
      </c>
      <c r="G68" s="49" t="s">
        <v>1615</v>
      </c>
      <c r="H68" s="42" t="str">
        <f>IFERROR(IF(VLOOKUP(B68,'R&amp;C_5.15.1'!$B$2:$G$453,1,FALSE)=B68,"",),"NEW")</f>
        <v/>
      </c>
      <c r="I68" s="42" t="str">
        <f>IF(H68="NEW","NEW",IF(VLOOKUP(B68,'R&amp;C_5.15.1'!$B$2:$G$453,2,FALSE)=C68,"","UPDATED"))</f>
        <v/>
      </c>
      <c r="J68" s="42" t="str">
        <f>IF(H68="NEW","NEW",IF(VLOOKUP(B68,'R&amp;C_5.15.1'!$B$2:$G$453,3,FALSE)=D68,"","UPDATED"))</f>
        <v/>
      </c>
      <c r="K68" s="42" t="str">
        <f>IF(H68="NEW","NEW",IF(VLOOKUP(B68,'R&amp;C_5.15.1'!$B$2:$G$453,4,FALSE)=E68,"","UPDATED"))</f>
        <v/>
      </c>
      <c r="L68" s="42" t="str">
        <f>IF(H68="NEW","NEW",IF(VLOOKUP(B68,'R&amp;C_5.15.1'!$B$2:$G$453,5,FALSE)=F68,"","UPDATED"))</f>
        <v/>
      </c>
      <c r="M68" s="42" t="str">
        <f>IF(H68="NEW","NEW",IF(VLOOKUP(B68,'R&amp;C_5.15.1'!$B$2:$G$453,6,FALSE)=G68,"","UPDATED"))</f>
        <v/>
      </c>
      <c r="N68" s="42" t="str">
        <f>IF(CONCATENATE(Table2[[#This Row],[Check 
Code]],Table2[[#This Row],[Check 
Funct.]],Table2[[#This Row],[Check 
Tech.]],Table2[[#This Row],[Check DROOLS]],Table2[[#This Row],[Check Domain]],Table2[[#This Row],[Check 
Tag]])="","",1)</f>
        <v/>
      </c>
    </row>
    <row r="69" spans="1:14" ht="357" x14ac:dyDescent="0.25">
      <c r="A69" s="51" t="s">
        <v>209</v>
      </c>
      <c r="B69" s="46" t="s">
        <v>210</v>
      </c>
      <c r="C69" s="48" t="s">
        <v>14</v>
      </c>
      <c r="D69" s="48" t="s">
        <v>211</v>
      </c>
      <c r="E69" s="46" t="s">
        <v>9</v>
      </c>
      <c r="F69" s="46" t="s">
        <v>10</v>
      </c>
      <c r="G69" s="46" t="s">
        <v>1617</v>
      </c>
      <c r="H69" s="42" t="str">
        <f>IFERROR(IF(VLOOKUP(B69,'R&amp;C_5.15.1'!$B$2:$G$453,1,FALSE)=B69,"",),"NEW")</f>
        <v/>
      </c>
      <c r="I69" s="42" t="str">
        <f>IF(H69="NEW","NEW",IF(VLOOKUP(B69,'R&amp;C_5.15.1'!$B$2:$G$453,2,FALSE)=C69,"","UPDATED"))</f>
        <v/>
      </c>
      <c r="J69" s="42" t="str">
        <f>IF(H69="NEW","NEW",IF(VLOOKUP(B69,'R&amp;C_5.15.1'!$B$2:$G$453,3,FALSE)=D69,"","UPDATED"))</f>
        <v/>
      </c>
      <c r="K69" s="42" t="str">
        <f>IF(H69="NEW","NEW",IF(VLOOKUP(B69,'R&amp;C_5.15.1'!$B$2:$G$453,4,FALSE)=E69,"","UPDATED"))</f>
        <v/>
      </c>
      <c r="L69" s="42" t="str">
        <f>IF(H69="NEW","NEW",IF(VLOOKUP(B69,'R&amp;C_5.15.1'!$B$2:$G$453,5,FALSE)=F69,"","UPDATED"))</f>
        <v/>
      </c>
      <c r="M69" s="42" t="str">
        <f>IF(H69="NEW","NEW",IF(VLOOKUP(B69,'R&amp;C_5.15.1'!$B$2:$G$453,6,FALSE)=G69,"","UPDATED"))</f>
        <v/>
      </c>
      <c r="N69" s="42" t="str">
        <f>IF(CONCATENATE(Table2[[#This Row],[Check 
Code]],Table2[[#This Row],[Check 
Funct.]],Table2[[#This Row],[Check 
Tech.]],Table2[[#This Row],[Check DROOLS]],Table2[[#This Row],[Check Domain]],Table2[[#This Row],[Check 
Tag]])="","",1)</f>
        <v/>
      </c>
    </row>
    <row r="70" spans="1:14" ht="76.5" x14ac:dyDescent="0.25">
      <c r="A70" s="51" t="s">
        <v>212</v>
      </c>
      <c r="B70" s="49" t="s">
        <v>213</v>
      </c>
      <c r="C70" s="50" t="s">
        <v>14</v>
      </c>
      <c r="D70" s="50" t="s">
        <v>214</v>
      </c>
      <c r="E70" s="49" t="s">
        <v>9</v>
      </c>
      <c r="F70" s="49" t="s">
        <v>10</v>
      </c>
      <c r="G70" s="56" t="e">
        <v>#N/A</v>
      </c>
      <c r="H70" s="42" t="str">
        <f>IFERROR(IF(VLOOKUP(B70,'R&amp;C_5.15.1'!$B$2:$G$453,1,FALSE)=B70,"",),"NEW")</f>
        <v/>
      </c>
      <c r="I70" s="42" t="str">
        <f>IF(H70="NEW","NEW",IF(VLOOKUP(B70,'R&amp;C_5.15.1'!$B$2:$G$453,2,FALSE)=C70,"","UPDATED"))</f>
        <v/>
      </c>
      <c r="J70" s="42" t="str">
        <f>IF(H70="NEW","NEW",IF(VLOOKUP(B70,'R&amp;C_5.15.1'!$B$2:$G$453,3,FALSE)=D70,"","UPDATED"))</f>
        <v/>
      </c>
      <c r="K70" s="42" t="str">
        <f>IF(H70="NEW","NEW",IF(VLOOKUP(B70,'R&amp;C_5.15.1'!$B$2:$G$453,4,FALSE)=E70,"","UPDATED"))</f>
        <v/>
      </c>
      <c r="L70" s="42" t="str">
        <f>IF(H70="NEW","NEW",IF(VLOOKUP(B70,'R&amp;C_5.15.1'!$B$2:$G$453,5,FALSE)=F70,"","UPDATED"))</f>
        <v/>
      </c>
      <c r="M70" s="43" t="s">
        <v>1855</v>
      </c>
      <c r="N70" s="42">
        <f>IF(CONCATENATE(Table2[[#This Row],[Check 
Code]],Table2[[#This Row],[Check 
Funct.]],Table2[[#This Row],[Check 
Tech.]],Table2[[#This Row],[Check DROOLS]],Table2[[#This Row],[Check Domain]],Table2[[#This Row],[Check 
Tag]])="","",1)</f>
        <v>1</v>
      </c>
    </row>
    <row r="71" spans="1:14" ht="255" x14ac:dyDescent="0.25">
      <c r="A71" s="51" t="s">
        <v>215</v>
      </c>
      <c r="B71" s="46" t="s">
        <v>216</v>
      </c>
      <c r="C71" s="48" t="s">
        <v>14</v>
      </c>
      <c r="D71" s="48" t="s">
        <v>217</v>
      </c>
      <c r="E71" s="46" t="s">
        <v>9</v>
      </c>
      <c r="F71" s="46" t="s">
        <v>10</v>
      </c>
      <c r="G71" s="56" t="e">
        <v>#N/A</v>
      </c>
      <c r="H71" s="42" t="str">
        <f>IFERROR(IF(VLOOKUP(B71,'R&amp;C_5.15.1'!$B$2:$G$453,1,FALSE)=B71,"",),"NEW")</f>
        <v>NEW</v>
      </c>
      <c r="I71" s="42" t="str">
        <f>IF(H71="NEW","NEW",IF(VLOOKUP(B71,'R&amp;C_5.15.1'!$B$2:$G$453,2,FALSE)=C71,"","UPDATED"))</f>
        <v>NEW</v>
      </c>
      <c r="J71" s="42" t="str">
        <f>IF(H71="NEW","NEW",IF(VLOOKUP(B71,'R&amp;C_5.15.1'!$B$2:$G$453,3,FALSE)=D71,"","UPDATED"))</f>
        <v>NEW</v>
      </c>
      <c r="K71" s="42" t="str">
        <f>IF(H71="NEW","NEW",IF(VLOOKUP(B71,'R&amp;C_5.15.1'!$B$2:$G$453,4,FALSE)=E71,"","UPDATED"))</f>
        <v>NEW</v>
      </c>
      <c r="L71" s="42" t="str">
        <f>IF(H71="NEW","NEW",IF(VLOOKUP(B71,'R&amp;C_5.15.1'!$B$2:$G$453,5,FALSE)=F71,"","UPDATED"))</f>
        <v>NEW</v>
      </c>
      <c r="M71" s="43" t="s">
        <v>1855</v>
      </c>
      <c r="N71" s="42">
        <f>IF(CONCATENATE(Table2[[#This Row],[Check 
Code]],Table2[[#This Row],[Check 
Funct.]],Table2[[#This Row],[Check 
Tech.]],Table2[[#This Row],[Check DROOLS]],Table2[[#This Row],[Check Domain]],Table2[[#This Row],[Check 
Tag]])="","",1)</f>
        <v>1</v>
      </c>
    </row>
    <row r="72" spans="1:14" ht="102" x14ac:dyDescent="0.25">
      <c r="A72" s="51" t="s">
        <v>218</v>
      </c>
      <c r="B72" s="49" t="s">
        <v>219</v>
      </c>
      <c r="C72" s="50" t="s">
        <v>14</v>
      </c>
      <c r="D72" s="50" t="s">
        <v>220</v>
      </c>
      <c r="E72" s="49" t="s">
        <v>15</v>
      </c>
      <c r="F72" s="49" t="s">
        <v>10</v>
      </c>
      <c r="G72" s="56" t="e">
        <v>#N/A</v>
      </c>
      <c r="H72" s="42" t="str">
        <f>IFERROR(IF(VLOOKUP(B72,'R&amp;C_5.15.1'!$B$2:$G$453,1,FALSE)=B72,"",),"NEW")</f>
        <v>NEW</v>
      </c>
      <c r="I72" s="42" t="str">
        <f>IF(H72="NEW","NEW",IF(VLOOKUP(B72,'R&amp;C_5.15.1'!$B$2:$G$453,2,FALSE)=C72,"","UPDATED"))</f>
        <v>NEW</v>
      </c>
      <c r="J72" s="42" t="str">
        <f>IF(H72="NEW","NEW",IF(VLOOKUP(B72,'R&amp;C_5.15.1'!$B$2:$G$453,3,FALSE)=D72,"","UPDATED"))</f>
        <v>NEW</v>
      </c>
      <c r="K72" s="42" t="str">
        <f>IF(H72="NEW","NEW",IF(VLOOKUP(B72,'R&amp;C_5.15.1'!$B$2:$G$453,4,FALSE)=E72,"","UPDATED"))</f>
        <v>NEW</v>
      </c>
      <c r="L72" s="42" t="str">
        <f>IF(H72="NEW","NEW",IF(VLOOKUP(B72,'R&amp;C_5.15.1'!$B$2:$G$453,5,FALSE)=F72,"","UPDATED"))</f>
        <v>NEW</v>
      </c>
      <c r="M72" s="43" t="s">
        <v>1855</v>
      </c>
      <c r="N72" s="42">
        <f>IF(CONCATENATE(Table2[[#This Row],[Check 
Code]],Table2[[#This Row],[Check 
Funct.]],Table2[[#This Row],[Check 
Tech.]],Table2[[#This Row],[Check DROOLS]],Table2[[#This Row],[Check Domain]],Table2[[#This Row],[Check 
Tag]])="","",1)</f>
        <v>1</v>
      </c>
    </row>
    <row r="73" spans="1:14" ht="409.5" x14ac:dyDescent="0.25">
      <c r="A73" s="51" t="s">
        <v>221</v>
      </c>
      <c r="B73" s="46" t="s">
        <v>222</v>
      </c>
      <c r="C73" s="48" t="s">
        <v>14</v>
      </c>
      <c r="D73" s="48" t="s">
        <v>223</v>
      </c>
      <c r="E73" s="46" t="s">
        <v>15</v>
      </c>
      <c r="F73" s="46" t="s">
        <v>10</v>
      </c>
      <c r="G73" s="46" t="s">
        <v>1618</v>
      </c>
      <c r="H73" s="42" t="str">
        <f>IFERROR(IF(VLOOKUP(B73,'R&amp;C_5.15.1'!$B$2:$G$453,1,FALSE)=B73,"",),"NEW")</f>
        <v/>
      </c>
      <c r="I73" s="42" t="str">
        <f>IF(H73="NEW","NEW",IF(VLOOKUP(B73,'R&amp;C_5.15.1'!$B$2:$G$453,2,FALSE)=C73,"","UPDATED"))</f>
        <v/>
      </c>
      <c r="J73" s="42" t="str">
        <f>IF(H73="NEW","NEW",IF(VLOOKUP(B73,'R&amp;C_5.15.1'!$B$2:$G$453,3,FALSE)=D73,"","UPDATED"))</f>
        <v/>
      </c>
      <c r="K73" s="42" t="str">
        <f>IF(H73="NEW","NEW",IF(VLOOKUP(B73,'R&amp;C_5.15.1'!$B$2:$G$453,4,FALSE)=E73,"","UPDATED"))</f>
        <v/>
      </c>
      <c r="L73" s="42" t="str">
        <f>IF(H73="NEW","NEW",IF(VLOOKUP(B73,'R&amp;C_5.15.1'!$B$2:$G$453,5,FALSE)=F73,"","UPDATED"))</f>
        <v/>
      </c>
      <c r="M73" s="42" t="str">
        <f>IF(H73="NEW","NEW",IF(VLOOKUP(B73,'R&amp;C_5.15.1'!$B$2:$G$453,6,FALSE)=G73,"","UPDATED"))</f>
        <v/>
      </c>
      <c r="N73" s="42" t="str">
        <f>IF(CONCATENATE(Table2[[#This Row],[Check 
Code]],Table2[[#This Row],[Check 
Funct.]],Table2[[#This Row],[Check 
Tech.]],Table2[[#This Row],[Check DROOLS]],Table2[[#This Row],[Check Domain]],Table2[[#This Row],[Check 
Tag]])="","",1)</f>
        <v/>
      </c>
    </row>
    <row r="74" spans="1:14" ht="51" x14ac:dyDescent="0.25">
      <c r="A74" s="51" t="s">
        <v>224</v>
      </c>
      <c r="B74" s="49" t="s">
        <v>225</v>
      </c>
      <c r="C74" s="50" t="s">
        <v>14</v>
      </c>
      <c r="D74" s="50" t="s">
        <v>226</v>
      </c>
      <c r="E74" s="49" t="s">
        <v>15</v>
      </c>
      <c r="F74" s="49" t="s">
        <v>10</v>
      </c>
      <c r="G74" s="51" t="s">
        <v>1619</v>
      </c>
      <c r="H74" s="42" t="str">
        <f>IFERROR(IF(VLOOKUP(B74,'R&amp;C_5.15.1'!$B$2:$G$453,1,FALSE)=B74,"",),"NEW")</f>
        <v/>
      </c>
      <c r="I74" s="42" t="str">
        <f>IF(H74="NEW","NEW",IF(VLOOKUP(B74,'R&amp;C_5.15.1'!$B$2:$G$453,2,FALSE)=C74,"","UPDATED"))</f>
        <v/>
      </c>
      <c r="J74" s="42" t="str">
        <f>IF(H74="NEW","NEW",IF(VLOOKUP(B74,'R&amp;C_5.15.1'!$B$2:$G$453,3,FALSE)=D74,"","UPDATED"))</f>
        <v/>
      </c>
      <c r="K74" s="42" t="str">
        <f>IF(H74="NEW","NEW",IF(VLOOKUP(B74,'R&amp;C_5.15.1'!$B$2:$G$453,4,FALSE)=E74,"","UPDATED"))</f>
        <v/>
      </c>
      <c r="L74" s="42" t="str">
        <f>IF(H74="NEW","NEW",IF(VLOOKUP(B74,'R&amp;C_5.15.1'!$B$2:$G$453,5,FALSE)=F74,"","UPDATED"))</f>
        <v/>
      </c>
      <c r="M74" s="42" t="str">
        <f>IF(H74="NEW","NEW",IF(VLOOKUP(B74,'R&amp;C_5.15.1'!$B$2:$G$453,6,FALSE)=G74,"","UPDATED"))</f>
        <v>UPDATED</v>
      </c>
      <c r="N74" s="42">
        <f>IF(CONCATENATE(Table2[[#This Row],[Check 
Code]],Table2[[#This Row],[Check 
Funct.]],Table2[[#This Row],[Check 
Tech.]],Table2[[#This Row],[Check DROOLS]],Table2[[#This Row],[Check Domain]],Table2[[#This Row],[Check 
Tag]])="","",1)</f>
        <v>1</v>
      </c>
    </row>
    <row r="75" spans="1:14" ht="38.25" x14ac:dyDescent="0.25">
      <c r="A75" s="51" t="s">
        <v>227</v>
      </c>
      <c r="B75" s="46" t="s">
        <v>228</v>
      </c>
      <c r="C75" s="48" t="s">
        <v>14</v>
      </c>
      <c r="D75" s="48" t="s">
        <v>229</v>
      </c>
      <c r="E75" s="46" t="s">
        <v>15</v>
      </c>
      <c r="F75" s="46" t="s">
        <v>10</v>
      </c>
      <c r="G75" s="46" t="s">
        <v>1614</v>
      </c>
      <c r="H75" s="42" t="str">
        <f>IFERROR(IF(VLOOKUP(B75,'R&amp;C_5.15.1'!$B$2:$G$453,1,FALSE)=B75,"",),"NEW")</f>
        <v/>
      </c>
      <c r="I75" s="42" t="str">
        <f>IF(H75="NEW","NEW",IF(VLOOKUP(B75,'R&amp;C_5.15.1'!$B$2:$G$453,2,FALSE)=C75,"","UPDATED"))</f>
        <v/>
      </c>
      <c r="J75" s="42" t="str">
        <f>IF(H75="NEW","NEW",IF(VLOOKUP(B75,'R&amp;C_5.15.1'!$B$2:$G$453,3,FALSE)=D75,"","UPDATED"))</f>
        <v/>
      </c>
      <c r="K75" s="42" t="str">
        <f>IF(H75="NEW","NEW",IF(VLOOKUP(B75,'R&amp;C_5.15.1'!$B$2:$G$453,4,FALSE)=E75,"","UPDATED"))</f>
        <v/>
      </c>
      <c r="L75" s="42" t="str">
        <f>IF(H75="NEW","NEW",IF(VLOOKUP(B75,'R&amp;C_5.15.1'!$B$2:$G$453,5,FALSE)=F75,"","UPDATED"))</f>
        <v/>
      </c>
      <c r="M75" s="42" t="str">
        <f>IF(H75="NEW","NEW",IF(VLOOKUP(B75,'R&amp;C_5.15.1'!$B$2:$G$453,6,FALSE)=G75,"","UPDATED"))</f>
        <v/>
      </c>
      <c r="N75" s="42" t="str">
        <f>IF(CONCATENATE(Table2[[#This Row],[Check 
Code]],Table2[[#This Row],[Check 
Funct.]],Table2[[#This Row],[Check 
Tech.]],Table2[[#This Row],[Check DROOLS]],Table2[[#This Row],[Check Domain]],Table2[[#This Row],[Check 
Tag]])="","",1)</f>
        <v/>
      </c>
    </row>
    <row r="76" spans="1:14" ht="204" x14ac:dyDescent="0.25">
      <c r="A76" s="51" t="s">
        <v>230</v>
      </c>
      <c r="B76" s="49" t="s">
        <v>231</v>
      </c>
      <c r="C76" s="50" t="s">
        <v>14</v>
      </c>
      <c r="D76" s="50" t="s">
        <v>232</v>
      </c>
      <c r="E76" s="49" t="s">
        <v>15</v>
      </c>
      <c r="F76" s="49" t="s">
        <v>10</v>
      </c>
      <c r="G76" s="49" t="s">
        <v>1618</v>
      </c>
      <c r="H76" s="42" t="str">
        <f>IFERROR(IF(VLOOKUP(B76,'R&amp;C_5.15.1'!$B$2:$G$453,1,FALSE)=B76,"",),"NEW")</f>
        <v/>
      </c>
      <c r="I76" s="42" t="str">
        <f>IF(H76="NEW","NEW",IF(VLOOKUP(B76,'R&amp;C_5.15.1'!$B$2:$G$453,2,FALSE)=C76,"","UPDATED"))</f>
        <v/>
      </c>
      <c r="J76" s="42" t="str">
        <f>IF(H76="NEW","NEW",IF(VLOOKUP(B76,'R&amp;C_5.15.1'!$B$2:$G$453,3,FALSE)=D76,"","UPDATED"))</f>
        <v/>
      </c>
      <c r="K76" s="42" t="str">
        <f>IF(H76="NEW","NEW",IF(VLOOKUP(B76,'R&amp;C_5.15.1'!$B$2:$G$453,4,FALSE)=E76,"","UPDATED"))</f>
        <v/>
      </c>
      <c r="L76" s="42" t="str">
        <f>IF(H76="NEW","NEW",IF(VLOOKUP(B76,'R&amp;C_5.15.1'!$B$2:$G$453,5,FALSE)=F76,"","UPDATED"))</f>
        <v/>
      </c>
      <c r="M76" s="42" t="str">
        <f>IF(H76="NEW","NEW",IF(VLOOKUP(B76,'R&amp;C_5.15.1'!$B$2:$G$453,6,FALSE)=G76,"","UPDATED"))</f>
        <v/>
      </c>
      <c r="N76" s="42" t="str">
        <f>IF(CONCATENATE(Table2[[#This Row],[Check 
Code]],Table2[[#This Row],[Check 
Funct.]],Table2[[#This Row],[Check 
Tech.]],Table2[[#This Row],[Check DROOLS]],Table2[[#This Row],[Check Domain]],Table2[[#This Row],[Check 
Tag]])="","",1)</f>
        <v/>
      </c>
    </row>
    <row r="77" spans="1:14" ht="409.5" x14ac:dyDescent="0.25">
      <c r="A77" s="51" t="s">
        <v>233</v>
      </c>
      <c r="B77" s="46" t="s">
        <v>234</v>
      </c>
      <c r="C77" s="47" t="s">
        <v>235</v>
      </c>
      <c r="D77" s="47" t="s">
        <v>236</v>
      </c>
      <c r="E77" s="46" t="s">
        <v>15</v>
      </c>
      <c r="F77" s="46" t="s">
        <v>10</v>
      </c>
      <c r="G77" s="46" t="s">
        <v>1620</v>
      </c>
      <c r="H77" s="42" t="str">
        <f>IFERROR(IF(VLOOKUP(B77,'R&amp;C_5.15.1'!$B$2:$G$453,1,FALSE)=B77,"",),"NEW")</f>
        <v/>
      </c>
      <c r="I77" s="42" t="str">
        <f>IF(H77="NEW","NEW",IF(VLOOKUP(B77,'R&amp;C_5.15.1'!$B$2:$G$453,2,FALSE)=C77,"","UPDATED"))</f>
        <v>UPDATED</v>
      </c>
      <c r="J77" s="42" t="str">
        <f>IF(H77="NEW","NEW",IF(VLOOKUP(B77,'R&amp;C_5.15.1'!$B$2:$G$453,3,FALSE)=D77,"","UPDATED"))</f>
        <v>UPDATED</v>
      </c>
      <c r="K77" s="42" t="str">
        <f>IF(H77="NEW","NEW",IF(VLOOKUP(B77,'R&amp;C_5.15.1'!$B$2:$G$453,4,FALSE)=E77,"","UPDATED"))</f>
        <v/>
      </c>
      <c r="L77" s="42" t="str">
        <f>IF(H77="NEW","NEW",IF(VLOOKUP(B77,'R&amp;C_5.15.1'!$B$2:$G$453,5,FALSE)=F77,"","UPDATED"))</f>
        <v/>
      </c>
      <c r="M77" s="42" t="str">
        <f>IF(H77="NEW","NEW",IF(VLOOKUP(B77,'R&amp;C_5.15.1'!$B$2:$G$453,6,FALSE)=G77,"","UPDATED"))</f>
        <v/>
      </c>
      <c r="N77" s="42">
        <f>IF(CONCATENATE(Table2[[#This Row],[Check 
Code]],Table2[[#This Row],[Check 
Funct.]],Table2[[#This Row],[Check 
Tech.]],Table2[[#This Row],[Check DROOLS]],Table2[[#This Row],[Check Domain]],Table2[[#This Row],[Check 
Tag]])="","",1)</f>
        <v>1</v>
      </c>
    </row>
    <row r="78" spans="1:14" ht="127.5" x14ac:dyDescent="0.25">
      <c r="A78" s="51" t="s">
        <v>237</v>
      </c>
      <c r="B78" s="49" t="s">
        <v>238</v>
      </c>
      <c r="C78" s="50" t="s">
        <v>239</v>
      </c>
      <c r="D78" s="50" t="s">
        <v>240</v>
      </c>
      <c r="E78" s="49" t="s">
        <v>15</v>
      </c>
      <c r="F78" s="49" t="s">
        <v>10</v>
      </c>
      <c r="G78" s="49" t="s">
        <v>1621</v>
      </c>
      <c r="H78" s="42" t="str">
        <f>IFERROR(IF(VLOOKUP(B78,'R&amp;C_5.15.1'!$B$2:$G$453,1,FALSE)=B78,"",),"NEW")</f>
        <v/>
      </c>
      <c r="I78" s="42" t="str">
        <f>IF(H78="NEW","NEW",IF(VLOOKUP(B78,'R&amp;C_5.15.1'!$B$2:$G$453,2,FALSE)=C78,"","UPDATED"))</f>
        <v/>
      </c>
      <c r="J78" s="42" t="str">
        <f>IF(H78="NEW","NEW",IF(VLOOKUP(B78,'R&amp;C_5.15.1'!$B$2:$G$453,3,FALSE)=D78,"","UPDATED"))</f>
        <v/>
      </c>
      <c r="K78" s="42" t="str">
        <f>IF(H78="NEW","NEW",IF(VLOOKUP(B78,'R&amp;C_5.15.1'!$B$2:$G$453,4,FALSE)=E78,"","UPDATED"))</f>
        <v/>
      </c>
      <c r="L78" s="42" t="str">
        <f>IF(H78="NEW","NEW",IF(VLOOKUP(B78,'R&amp;C_5.15.1'!$B$2:$G$453,5,FALSE)=F78,"","UPDATED"))</f>
        <v/>
      </c>
      <c r="M78" s="42" t="str">
        <f>IF(H78="NEW","NEW",IF(VLOOKUP(B78,'R&amp;C_5.15.1'!$B$2:$G$453,6,FALSE)=G78,"","UPDATED"))</f>
        <v/>
      </c>
      <c r="N78" s="42" t="str">
        <f>IF(CONCATENATE(Table2[[#This Row],[Check 
Code]],Table2[[#This Row],[Check 
Funct.]],Table2[[#This Row],[Check 
Tech.]],Table2[[#This Row],[Check DROOLS]],Table2[[#This Row],[Check Domain]],Table2[[#This Row],[Check 
Tag]])="","",1)</f>
        <v/>
      </c>
    </row>
    <row r="79" spans="1:14" ht="76.5" x14ac:dyDescent="0.25">
      <c r="A79" s="51" t="s">
        <v>241</v>
      </c>
      <c r="B79" s="46" t="s">
        <v>242</v>
      </c>
      <c r="C79" s="48" t="s">
        <v>243</v>
      </c>
      <c r="D79" s="48" t="s">
        <v>244</v>
      </c>
      <c r="E79" s="46" t="s">
        <v>15</v>
      </c>
      <c r="F79" s="46" t="s">
        <v>10</v>
      </c>
      <c r="G79" s="46" t="s">
        <v>1622</v>
      </c>
      <c r="H79" s="42" t="str">
        <f>IFERROR(IF(VLOOKUP(B79,'R&amp;C_5.15.1'!$B$2:$G$453,1,FALSE)=B79,"",),"NEW")</f>
        <v/>
      </c>
      <c r="I79" s="42" t="str">
        <f>IF(H79="NEW","NEW",IF(VLOOKUP(B79,'R&amp;C_5.15.1'!$B$2:$G$453,2,FALSE)=C79,"","UPDATED"))</f>
        <v/>
      </c>
      <c r="J79" s="42" t="str">
        <f>IF(H79="NEW","NEW",IF(VLOOKUP(B79,'R&amp;C_5.15.1'!$B$2:$G$453,3,FALSE)=D79,"","UPDATED"))</f>
        <v/>
      </c>
      <c r="K79" s="42" t="str">
        <f>IF(H79="NEW","NEW",IF(VLOOKUP(B79,'R&amp;C_5.15.1'!$B$2:$G$453,4,FALSE)=E79,"","UPDATED"))</f>
        <v/>
      </c>
      <c r="L79" s="42" t="str">
        <f>IF(H79="NEW","NEW",IF(VLOOKUP(B79,'R&amp;C_5.15.1'!$B$2:$G$453,5,FALSE)=F79,"","UPDATED"))</f>
        <v/>
      </c>
      <c r="M79" s="42" t="str">
        <f>IF(H79="NEW","NEW",IF(VLOOKUP(B79,'R&amp;C_5.15.1'!$B$2:$G$453,6,FALSE)=G79,"","UPDATED"))</f>
        <v/>
      </c>
      <c r="N79" s="42" t="str">
        <f>IF(CONCATENATE(Table2[[#This Row],[Check 
Code]],Table2[[#This Row],[Check 
Funct.]],Table2[[#This Row],[Check 
Tech.]],Table2[[#This Row],[Check DROOLS]],Table2[[#This Row],[Check Domain]],Table2[[#This Row],[Check 
Tag]])="","",1)</f>
        <v/>
      </c>
    </row>
    <row r="80" spans="1:14" ht="51" x14ac:dyDescent="0.25">
      <c r="A80" s="51" t="s">
        <v>245</v>
      </c>
      <c r="B80" s="49" t="s">
        <v>246</v>
      </c>
      <c r="C80" s="50" t="s">
        <v>247</v>
      </c>
      <c r="D80" s="50" t="s">
        <v>248</v>
      </c>
      <c r="E80" s="49" t="s">
        <v>15</v>
      </c>
      <c r="F80" s="49" t="s">
        <v>10</v>
      </c>
      <c r="G80" s="49" t="s">
        <v>1623</v>
      </c>
      <c r="H80" s="42" t="str">
        <f>IFERROR(IF(VLOOKUP(B80,'R&amp;C_5.15.1'!$B$2:$G$453,1,FALSE)=B80,"",),"NEW")</f>
        <v/>
      </c>
      <c r="I80" s="42" t="str">
        <f>IF(H80="NEW","NEW",IF(VLOOKUP(B80,'R&amp;C_5.15.1'!$B$2:$G$453,2,FALSE)=C80,"","UPDATED"))</f>
        <v/>
      </c>
      <c r="J80" s="42" t="str">
        <f>IF(H80="NEW","NEW",IF(VLOOKUP(B80,'R&amp;C_5.15.1'!$B$2:$G$453,3,FALSE)=D80,"","UPDATED"))</f>
        <v/>
      </c>
      <c r="K80" s="42" t="str">
        <f>IF(H80="NEW","NEW",IF(VLOOKUP(B80,'R&amp;C_5.15.1'!$B$2:$G$453,4,FALSE)=E80,"","UPDATED"))</f>
        <v/>
      </c>
      <c r="L80" s="42" t="str">
        <f>IF(H80="NEW","NEW",IF(VLOOKUP(B80,'R&amp;C_5.15.1'!$B$2:$G$453,5,FALSE)=F80,"","UPDATED"))</f>
        <v/>
      </c>
      <c r="M80" s="42" t="str">
        <f>IF(H80="NEW","NEW",IF(VLOOKUP(B80,'R&amp;C_5.15.1'!$B$2:$G$453,6,FALSE)=G80,"","UPDATED"))</f>
        <v/>
      </c>
      <c r="N80" s="42" t="str">
        <f>IF(CONCATENATE(Table2[[#This Row],[Check 
Code]],Table2[[#This Row],[Check 
Funct.]],Table2[[#This Row],[Check 
Tech.]],Table2[[#This Row],[Check DROOLS]],Table2[[#This Row],[Check Domain]],Table2[[#This Row],[Check 
Tag]])="","",1)</f>
        <v/>
      </c>
    </row>
    <row r="81" spans="1:14" ht="38.25" x14ac:dyDescent="0.25">
      <c r="A81" s="51" t="s">
        <v>249</v>
      </c>
      <c r="B81" s="46" t="s">
        <v>250</v>
      </c>
      <c r="C81" s="48" t="s">
        <v>251</v>
      </c>
      <c r="D81" s="48" t="s">
        <v>252</v>
      </c>
      <c r="E81" s="46" t="s">
        <v>15</v>
      </c>
      <c r="F81" s="46" t="s">
        <v>10</v>
      </c>
      <c r="G81" s="46" t="s">
        <v>1621</v>
      </c>
      <c r="H81" s="42" t="str">
        <f>IFERROR(IF(VLOOKUP(B81,'R&amp;C_5.15.1'!$B$2:$G$453,1,FALSE)=B81,"",),"NEW")</f>
        <v/>
      </c>
      <c r="I81" s="42" t="str">
        <f>IF(H81="NEW","NEW",IF(VLOOKUP(B81,'R&amp;C_5.15.1'!$B$2:$G$453,2,FALSE)=C81,"","UPDATED"))</f>
        <v/>
      </c>
      <c r="J81" s="42" t="str">
        <f>IF(H81="NEW","NEW",IF(VLOOKUP(B81,'R&amp;C_5.15.1'!$B$2:$G$453,3,FALSE)=D81,"","UPDATED"))</f>
        <v/>
      </c>
      <c r="K81" s="42" t="str">
        <f>IF(H81="NEW","NEW",IF(VLOOKUP(B81,'R&amp;C_5.15.1'!$B$2:$G$453,4,FALSE)=E81,"","UPDATED"))</f>
        <v/>
      </c>
      <c r="L81" s="42" t="str">
        <f>IF(H81="NEW","NEW",IF(VLOOKUP(B81,'R&amp;C_5.15.1'!$B$2:$G$453,5,FALSE)=F81,"","UPDATED"))</f>
        <v/>
      </c>
      <c r="M81" s="42" t="str">
        <f>IF(H81="NEW","NEW",IF(VLOOKUP(B81,'R&amp;C_5.15.1'!$B$2:$G$453,6,FALSE)=G81,"","UPDATED"))</f>
        <v/>
      </c>
      <c r="N81" s="42" t="str">
        <f>IF(CONCATENATE(Table2[[#This Row],[Check 
Code]],Table2[[#This Row],[Check 
Funct.]],Table2[[#This Row],[Check 
Tech.]],Table2[[#This Row],[Check DROOLS]],Table2[[#This Row],[Check Domain]],Table2[[#This Row],[Check 
Tag]])="","",1)</f>
        <v/>
      </c>
    </row>
    <row r="82" spans="1:14" ht="38.25" x14ac:dyDescent="0.25">
      <c r="A82" s="51" t="s">
        <v>253</v>
      </c>
      <c r="B82" s="49" t="s">
        <v>254</v>
      </c>
      <c r="C82" s="50" t="s">
        <v>255</v>
      </c>
      <c r="D82" s="50" t="s">
        <v>256</v>
      </c>
      <c r="E82" s="49" t="s">
        <v>15</v>
      </c>
      <c r="F82" s="49" t="s">
        <v>10</v>
      </c>
      <c r="G82" s="49" t="s">
        <v>1621</v>
      </c>
      <c r="H82" s="42" t="str">
        <f>IFERROR(IF(VLOOKUP(B82,'R&amp;C_5.15.1'!$B$2:$G$453,1,FALSE)=B82,"",),"NEW")</f>
        <v/>
      </c>
      <c r="I82" s="42" t="str">
        <f>IF(H82="NEW","NEW",IF(VLOOKUP(B82,'R&amp;C_5.15.1'!$B$2:$G$453,2,FALSE)=C82,"","UPDATED"))</f>
        <v/>
      </c>
      <c r="J82" s="42" t="str">
        <f>IF(H82="NEW","NEW",IF(VLOOKUP(B82,'R&amp;C_5.15.1'!$B$2:$G$453,3,FALSE)=D82,"","UPDATED"))</f>
        <v/>
      </c>
      <c r="K82" s="42" t="str">
        <f>IF(H82="NEW","NEW",IF(VLOOKUP(B82,'R&amp;C_5.15.1'!$B$2:$G$453,4,FALSE)=E82,"","UPDATED"))</f>
        <v/>
      </c>
      <c r="L82" s="42" t="str">
        <f>IF(H82="NEW","NEW",IF(VLOOKUP(B82,'R&amp;C_5.15.1'!$B$2:$G$453,5,FALSE)=F82,"","UPDATED"))</f>
        <v/>
      </c>
      <c r="M82" s="42" t="str">
        <f>IF(H82="NEW","NEW",IF(VLOOKUP(B82,'R&amp;C_5.15.1'!$B$2:$G$453,6,FALSE)=G82,"","UPDATED"))</f>
        <v/>
      </c>
      <c r="N82" s="42" t="str">
        <f>IF(CONCATENATE(Table2[[#This Row],[Check 
Code]],Table2[[#This Row],[Check 
Funct.]],Table2[[#This Row],[Check 
Tech.]],Table2[[#This Row],[Check DROOLS]],Table2[[#This Row],[Check Domain]],Table2[[#This Row],[Check 
Tag]])="","",1)</f>
        <v/>
      </c>
    </row>
    <row r="83" spans="1:14" ht="76.5" x14ac:dyDescent="0.25">
      <c r="A83" s="51" t="s">
        <v>257</v>
      </c>
      <c r="B83" s="46" t="s">
        <v>258</v>
      </c>
      <c r="C83" s="48" t="s">
        <v>259</v>
      </c>
      <c r="D83" s="48" t="s">
        <v>260</v>
      </c>
      <c r="E83" s="46" t="s">
        <v>15</v>
      </c>
      <c r="F83" s="46" t="s">
        <v>10</v>
      </c>
      <c r="G83" s="46" t="s">
        <v>1624</v>
      </c>
      <c r="H83" s="42" t="str">
        <f>IFERROR(IF(VLOOKUP(B83,'R&amp;C_5.15.1'!$B$2:$G$453,1,FALSE)=B83,"",),"NEW")</f>
        <v/>
      </c>
      <c r="I83" s="42" t="str">
        <f>IF(H83="NEW","NEW",IF(VLOOKUP(B83,'R&amp;C_5.15.1'!$B$2:$G$453,2,FALSE)=C83,"","UPDATED"))</f>
        <v/>
      </c>
      <c r="J83" s="42" t="str">
        <f>IF(H83="NEW","NEW",IF(VLOOKUP(B83,'R&amp;C_5.15.1'!$B$2:$G$453,3,FALSE)=D83,"","UPDATED"))</f>
        <v/>
      </c>
      <c r="K83" s="42" t="str">
        <f>IF(H83="NEW","NEW",IF(VLOOKUP(B83,'R&amp;C_5.15.1'!$B$2:$G$453,4,FALSE)=E83,"","UPDATED"))</f>
        <v/>
      </c>
      <c r="L83" s="42" t="str">
        <f>IF(H83="NEW","NEW",IF(VLOOKUP(B83,'R&amp;C_5.15.1'!$B$2:$G$453,5,FALSE)=F83,"","UPDATED"))</f>
        <v/>
      </c>
      <c r="M83" s="42" t="str">
        <f>IF(H83="NEW","NEW",IF(VLOOKUP(B83,'R&amp;C_5.15.1'!$B$2:$G$453,6,FALSE)=G83,"","UPDATED"))</f>
        <v/>
      </c>
      <c r="N83" s="42" t="str">
        <f>IF(CONCATENATE(Table2[[#This Row],[Check 
Code]],Table2[[#This Row],[Check 
Funct.]],Table2[[#This Row],[Check 
Tech.]],Table2[[#This Row],[Check DROOLS]],Table2[[#This Row],[Check Domain]],Table2[[#This Row],[Check 
Tag]])="","",1)</f>
        <v/>
      </c>
    </row>
    <row r="84" spans="1:14" ht="102" x14ac:dyDescent="0.25">
      <c r="A84" s="51" t="s">
        <v>261</v>
      </c>
      <c r="B84" s="49" t="s">
        <v>262</v>
      </c>
      <c r="C84" s="50" t="s">
        <v>263</v>
      </c>
      <c r="D84" s="50" t="s">
        <v>264</v>
      </c>
      <c r="E84" s="49" t="s">
        <v>15</v>
      </c>
      <c r="F84" s="49" t="s">
        <v>10</v>
      </c>
      <c r="G84" s="49" t="s">
        <v>1625</v>
      </c>
      <c r="H84" s="42" t="str">
        <f>IFERROR(IF(VLOOKUP(B84,'R&amp;C_5.15.1'!$B$2:$G$453,1,FALSE)=B84,"",),"NEW")</f>
        <v/>
      </c>
      <c r="I84" s="42" t="str">
        <f>IF(H84="NEW","NEW",IF(VLOOKUP(B84,'R&amp;C_5.15.1'!$B$2:$G$453,2,FALSE)=C84,"","UPDATED"))</f>
        <v/>
      </c>
      <c r="J84" s="42" t="str">
        <f>IF(H84="NEW","NEW",IF(VLOOKUP(B84,'R&amp;C_5.15.1'!$B$2:$G$453,3,FALSE)=D84,"","UPDATED"))</f>
        <v/>
      </c>
      <c r="K84" s="42" t="str">
        <f>IF(H84="NEW","NEW",IF(VLOOKUP(B84,'R&amp;C_5.15.1'!$B$2:$G$453,4,FALSE)=E84,"","UPDATED"))</f>
        <v/>
      </c>
      <c r="L84" s="42" t="str">
        <f>IF(H84="NEW","NEW",IF(VLOOKUP(B84,'R&amp;C_5.15.1'!$B$2:$G$453,5,FALSE)=F84,"","UPDATED"))</f>
        <v/>
      </c>
      <c r="M84" s="42" t="str">
        <f>IF(H84="NEW","NEW",IF(VLOOKUP(B84,'R&amp;C_5.15.1'!$B$2:$G$453,6,FALSE)=G84,"","UPDATED"))</f>
        <v/>
      </c>
      <c r="N84" s="42" t="str">
        <f>IF(CONCATENATE(Table2[[#This Row],[Check 
Code]],Table2[[#This Row],[Check 
Funct.]],Table2[[#This Row],[Check 
Tech.]],Table2[[#This Row],[Check DROOLS]],Table2[[#This Row],[Check Domain]],Table2[[#This Row],[Check 
Tag]])="","",1)</f>
        <v/>
      </c>
    </row>
    <row r="85" spans="1:14" ht="63.75" x14ac:dyDescent="0.25">
      <c r="A85" s="51" t="s">
        <v>265</v>
      </c>
      <c r="B85" s="46" t="s">
        <v>266</v>
      </c>
      <c r="C85" s="48" t="s">
        <v>267</v>
      </c>
      <c r="D85" s="48" t="s">
        <v>268</v>
      </c>
      <c r="E85" s="46" t="s">
        <v>15</v>
      </c>
      <c r="F85" s="46" t="s">
        <v>10</v>
      </c>
      <c r="G85" s="46" t="s">
        <v>1623</v>
      </c>
      <c r="H85" s="42" t="str">
        <f>IFERROR(IF(VLOOKUP(B85,'R&amp;C_5.15.1'!$B$2:$G$453,1,FALSE)=B85,"",),"NEW")</f>
        <v/>
      </c>
      <c r="I85" s="42" t="str">
        <f>IF(H85="NEW","NEW",IF(VLOOKUP(B85,'R&amp;C_5.15.1'!$B$2:$G$453,2,FALSE)=C85,"","UPDATED"))</f>
        <v/>
      </c>
      <c r="J85" s="42" t="str">
        <f>IF(H85="NEW","NEW",IF(VLOOKUP(B85,'R&amp;C_5.15.1'!$B$2:$G$453,3,FALSE)=D85,"","UPDATED"))</f>
        <v/>
      </c>
      <c r="K85" s="42" t="str">
        <f>IF(H85="NEW","NEW",IF(VLOOKUP(B85,'R&amp;C_5.15.1'!$B$2:$G$453,4,FALSE)=E85,"","UPDATED"))</f>
        <v/>
      </c>
      <c r="L85" s="42" t="str">
        <f>IF(H85="NEW","NEW",IF(VLOOKUP(B85,'R&amp;C_5.15.1'!$B$2:$G$453,5,FALSE)=F85,"","UPDATED"))</f>
        <v/>
      </c>
      <c r="M85" s="42" t="str">
        <f>IF(H85="NEW","NEW",IF(VLOOKUP(B85,'R&amp;C_5.15.1'!$B$2:$G$453,6,FALSE)=G85,"","UPDATED"))</f>
        <v/>
      </c>
      <c r="N85" s="42" t="str">
        <f>IF(CONCATENATE(Table2[[#This Row],[Check 
Code]],Table2[[#This Row],[Check 
Funct.]],Table2[[#This Row],[Check 
Tech.]],Table2[[#This Row],[Check DROOLS]],Table2[[#This Row],[Check Domain]],Table2[[#This Row],[Check 
Tag]])="","",1)</f>
        <v/>
      </c>
    </row>
    <row r="86" spans="1:14" ht="178.5" x14ac:dyDescent="0.25">
      <c r="A86" s="51" t="s">
        <v>269</v>
      </c>
      <c r="B86" s="49" t="s">
        <v>270</v>
      </c>
      <c r="C86" s="50" t="s">
        <v>271</v>
      </c>
      <c r="D86" s="50" t="s">
        <v>272</v>
      </c>
      <c r="E86" s="49" t="s">
        <v>15</v>
      </c>
      <c r="F86" s="49" t="s">
        <v>10</v>
      </c>
      <c r="G86" s="49" t="s">
        <v>1626</v>
      </c>
      <c r="H86" s="42" t="str">
        <f>IFERROR(IF(VLOOKUP(B86,'R&amp;C_5.15.1'!$B$2:$G$453,1,FALSE)=B86,"",),"NEW")</f>
        <v/>
      </c>
      <c r="I86" s="42" t="str">
        <f>IF(H86="NEW","NEW",IF(VLOOKUP(B86,'R&amp;C_5.15.1'!$B$2:$G$453,2,FALSE)=C86,"","UPDATED"))</f>
        <v/>
      </c>
      <c r="J86" s="42" t="str">
        <f>IF(H86="NEW","NEW",IF(VLOOKUP(B86,'R&amp;C_5.15.1'!$B$2:$G$453,3,FALSE)=D86,"","UPDATED"))</f>
        <v/>
      </c>
      <c r="K86" s="42" t="str">
        <f>IF(H86="NEW","NEW",IF(VLOOKUP(B86,'R&amp;C_5.15.1'!$B$2:$G$453,4,FALSE)=E86,"","UPDATED"))</f>
        <v/>
      </c>
      <c r="L86" s="42" t="str">
        <f>IF(H86="NEW","NEW",IF(VLOOKUP(B86,'R&amp;C_5.15.1'!$B$2:$G$453,5,FALSE)=F86,"","UPDATED"))</f>
        <v/>
      </c>
      <c r="M86" s="42" t="str">
        <f>IF(H86="NEW","NEW",IF(VLOOKUP(B86,'R&amp;C_5.15.1'!$B$2:$G$453,6,FALSE)=G86,"","UPDATED"))</f>
        <v>UPDATED</v>
      </c>
      <c r="N86" s="42">
        <f>IF(CONCATENATE(Table2[[#This Row],[Check 
Code]],Table2[[#This Row],[Check 
Funct.]],Table2[[#This Row],[Check 
Tech.]],Table2[[#This Row],[Check DROOLS]],Table2[[#This Row],[Check Domain]],Table2[[#This Row],[Check 
Tag]])="","",1)</f>
        <v>1</v>
      </c>
    </row>
    <row r="87" spans="1:14" ht="38.25" x14ac:dyDescent="0.25">
      <c r="A87" s="51" t="s">
        <v>273</v>
      </c>
      <c r="B87" s="46" t="s">
        <v>274</v>
      </c>
      <c r="C87" s="48" t="s">
        <v>275</v>
      </c>
      <c r="D87" s="48" t="s">
        <v>276</v>
      </c>
      <c r="E87" s="46" t="s">
        <v>15</v>
      </c>
      <c r="F87" s="46" t="s">
        <v>10</v>
      </c>
      <c r="G87" s="46" t="s">
        <v>1627</v>
      </c>
      <c r="H87" s="42" t="str">
        <f>IFERROR(IF(VLOOKUP(B87,'R&amp;C_5.15.1'!$B$2:$G$453,1,FALSE)=B87,"",),"NEW")</f>
        <v/>
      </c>
      <c r="I87" s="42" t="str">
        <f>IF(H87="NEW","NEW",IF(VLOOKUP(B87,'R&amp;C_5.15.1'!$B$2:$G$453,2,FALSE)=C87,"","UPDATED"))</f>
        <v/>
      </c>
      <c r="J87" s="42" t="str">
        <f>IF(H87="NEW","NEW",IF(VLOOKUP(B87,'R&amp;C_5.15.1'!$B$2:$G$453,3,FALSE)=D87,"","UPDATED"))</f>
        <v/>
      </c>
      <c r="K87" s="42" t="str">
        <f>IF(H87="NEW","NEW",IF(VLOOKUP(B87,'R&amp;C_5.15.1'!$B$2:$G$453,4,FALSE)=E87,"","UPDATED"))</f>
        <v/>
      </c>
      <c r="L87" s="42" t="str">
        <f>IF(H87="NEW","NEW",IF(VLOOKUP(B87,'R&amp;C_5.15.1'!$B$2:$G$453,5,FALSE)=F87,"","UPDATED"))</f>
        <v/>
      </c>
      <c r="M87" s="42" t="str">
        <f>IF(H87="NEW","NEW",IF(VLOOKUP(B87,'R&amp;C_5.15.1'!$B$2:$G$453,6,FALSE)=G87,"","UPDATED"))</f>
        <v/>
      </c>
      <c r="N87" s="42" t="str">
        <f>IF(CONCATENATE(Table2[[#This Row],[Check 
Code]],Table2[[#This Row],[Check 
Funct.]],Table2[[#This Row],[Check 
Tech.]],Table2[[#This Row],[Check DROOLS]],Table2[[#This Row],[Check Domain]],Table2[[#This Row],[Check 
Tag]])="","",1)</f>
        <v/>
      </c>
    </row>
    <row r="88" spans="1:14" ht="409.5" x14ac:dyDescent="0.25">
      <c r="A88" s="51" t="s">
        <v>277</v>
      </c>
      <c r="B88" s="49" t="s">
        <v>278</v>
      </c>
      <c r="C88" s="50" t="s">
        <v>279</v>
      </c>
      <c r="D88" s="50" t="s">
        <v>280</v>
      </c>
      <c r="E88" s="49" t="s">
        <v>15</v>
      </c>
      <c r="F88" s="49" t="s">
        <v>10</v>
      </c>
      <c r="G88" s="49" t="s">
        <v>1628</v>
      </c>
      <c r="H88" s="42" t="str">
        <f>IFERROR(IF(VLOOKUP(B88,'R&amp;C_5.15.1'!$B$2:$G$453,1,FALSE)=B88,"",),"NEW")</f>
        <v/>
      </c>
      <c r="I88" s="42" t="str">
        <f>IF(H88="NEW","NEW",IF(VLOOKUP(B88,'R&amp;C_5.15.1'!$B$2:$G$453,2,FALSE)=C88,"","UPDATED"))</f>
        <v/>
      </c>
      <c r="J88" s="42" t="str">
        <f>IF(H88="NEW","NEW",IF(VLOOKUP(B88,'R&amp;C_5.15.1'!$B$2:$G$453,3,FALSE)=D88,"","UPDATED"))</f>
        <v/>
      </c>
      <c r="K88" s="42" t="str">
        <f>IF(H88="NEW","NEW",IF(VLOOKUP(B88,'R&amp;C_5.15.1'!$B$2:$G$453,4,FALSE)=E88,"","UPDATED"))</f>
        <v/>
      </c>
      <c r="L88" s="42" t="str">
        <f>IF(H88="NEW","NEW",IF(VLOOKUP(B88,'R&amp;C_5.15.1'!$B$2:$G$453,5,FALSE)=F88,"","UPDATED"))</f>
        <v/>
      </c>
      <c r="M88" s="42" t="str">
        <f>IF(H88="NEW","NEW",IF(VLOOKUP(B88,'R&amp;C_5.15.1'!$B$2:$G$453,6,FALSE)=G88,"","UPDATED"))</f>
        <v/>
      </c>
      <c r="N88" s="42" t="str">
        <f>IF(CONCATENATE(Table2[[#This Row],[Check 
Code]],Table2[[#This Row],[Check 
Funct.]],Table2[[#This Row],[Check 
Tech.]],Table2[[#This Row],[Check DROOLS]],Table2[[#This Row],[Check Domain]],Table2[[#This Row],[Check 
Tag]])="","",1)</f>
        <v/>
      </c>
    </row>
    <row r="89" spans="1:14" ht="331.5" x14ac:dyDescent="0.25">
      <c r="A89" s="51" t="s">
        <v>281</v>
      </c>
      <c r="B89" s="46" t="s">
        <v>282</v>
      </c>
      <c r="C89" s="47" t="s">
        <v>283</v>
      </c>
      <c r="D89" s="47" t="s">
        <v>284</v>
      </c>
      <c r="E89" s="46" t="s">
        <v>15</v>
      </c>
      <c r="F89" s="46" t="s">
        <v>10</v>
      </c>
      <c r="G89" s="46" t="s">
        <v>1629</v>
      </c>
      <c r="H89" s="42" t="str">
        <f>IFERROR(IF(VLOOKUP(B89,'R&amp;C_5.15.1'!$B$2:$G$453,1,FALSE)=B89,"",),"NEW")</f>
        <v/>
      </c>
      <c r="I89" s="42" t="str">
        <f>IF(H89="NEW","NEW",IF(VLOOKUP(B89,'R&amp;C_5.15.1'!$B$2:$G$453,2,FALSE)=C89,"","UPDATED"))</f>
        <v>UPDATED</v>
      </c>
      <c r="J89" s="42" t="str">
        <f>IF(H89="NEW","NEW",IF(VLOOKUP(B89,'R&amp;C_5.15.1'!$B$2:$G$453,3,FALSE)=D89,"","UPDATED"))</f>
        <v>UPDATED</v>
      </c>
      <c r="K89" s="42" t="str">
        <f>IF(H89="NEW","NEW",IF(VLOOKUP(B89,'R&amp;C_5.15.1'!$B$2:$G$453,4,FALSE)=E89,"","UPDATED"))</f>
        <v/>
      </c>
      <c r="L89" s="42" t="str">
        <f>IF(H89="NEW","NEW",IF(VLOOKUP(B89,'R&amp;C_5.15.1'!$B$2:$G$453,5,FALSE)=F89,"","UPDATED"))</f>
        <v/>
      </c>
      <c r="M89" s="42" t="str">
        <f>IF(H89="NEW","NEW",IF(VLOOKUP(B89,'R&amp;C_5.15.1'!$B$2:$G$453,6,FALSE)=G89,"","UPDATED"))</f>
        <v/>
      </c>
      <c r="N89" s="42">
        <f>IF(CONCATENATE(Table2[[#This Row],[Check 
Code]],Table2[[#This Row],[Check 
Funct.]],Table2[[#This Row],[Check 
Tech.]],Table2[[#This Row],[Check DROOLS]],Table2[[#This Row],[Check Domain]],Table2[[#This Row],[Check 
Tag]])="","",1)</f>
        <v>1</v>
      </c>
    </row>
    <row r="90" spans="1:14" ht="63.75" x14ac:dyDescent="0.25">
      <c r="A90" s="51" t="s">
        <v>285</v>
      </c>
      <c r="B90" s="49" t="s">
        <v>286</v>
      </c>
      <c r="C90" s="50" t="s">
        <v>287</v>
      </c>
      <c r="D90" s="50" t="s">
        <v>288</v>
      </c>
      <c r="E90" s="49" t="s">
        <v>15</v>
      </c>
      <c r="F90" s="49" t="s">
        <v>10</v>
      </c>
      <c r="G90" s="49" t="s">
        <v>1630</v>
      </c>
      <c r="H90" s="42" t="str">
        <f>IFERROR(IF(VLOOKUP(B90,'R&amp;C_5.15.1'!$B$2:$G$453,1,FALSE)=B90,"",),"NEW")</f>
        <v/>
      </c>
      <c r="I90" s="42" t="str">
        <f>IF(H90="NEW","NEW",IF(VLOOKUP(B90,'R&amp;C_5.15.1'!$B$2:$G$453,2,FALSE)=C90,"","UPDATED"))</f>
        <v/>
      </c>
      <c r="J90" s="42" t="str">
        <f>IF(H90="NEW","NEW",IF(VLOOKUP(B90,'R&amp;C_5.15.1'!$B$2:$G$453,3,FALSE)=D90,"","UPDATED"))</f>
        <v/>
      </c>
      <c r="K90" s="42" t="str">
        <f>IF(H90="NEW","NEW",IF(VLOOKUP(B90,'R&amp;C_5.15.1'!$B$2:$G$453,4,FALSE)=E90,"","UPDATED"))</f>
        <v/>
      </c>
      <c r="L90" s="42" t="str">
        <f>IF(H90="NEW","NEW",IF(VLOOKUP(B90,'R&amp;C_5.15.1'!$B$2:$G$453,5,FALSE)=F90,"","UPDATED"))</f>
        <v/>
      </c>
      <c r="M90" s="42" t="str">
        <f>IF(H90="NEW","NEW",IF(VLOOKUP(B90,'R&amp;C_5.15.1'!$B$2:$G$453,6,FALSE)=G90,"","UPDATED"))</f>
        <v/>
      </c>
      <c r="N90" s="42" t="str">
        <f>IF(CONCATENATE(Table2[[#This Row],[Check 
Code]],Table2[[#This Row],[Check 
Funct.]],Table2[[#This Row],[Check 
Tech.]],Table2[[#This Row],[Check DROOLS]],Table2[[#This Row],[Check Domain]],Table2[[#This Row],[Check 
Tag]])="","",1)</f>
        <v/>
      </c>
    </row>
    <row r="91" spans="1:14" ht="76.5" x14ac:dyDescent="0.25">
      <c r="A91" s="51" t="s">
        <v>289</v>
      </c>
      <c r="B91" s="46" t="s">
        <v>290</v>
      </c>
      <c r="C91" s="48" t="s">
        <v>291</v>
      </c>
      <c r="D91" s="48" t="s">
        <v>292</v>
      </c>
      <c r="E91" s="46" t="s">
        <v>15</v>
      </c>
      <c r="F91" s="46" t="s">
        <v>10</v>
      </c>
      <c r="G91" s="46" t="s">
        <v>1631</v>
      </c>
      <c r="H91" s="42" t="str">
        <f>IFERROR(IF(VLOOKUP(B91,'R&amp;C_5.15.1'!$B$2:$G$453,1,FALSE)=B91,"",),"NEW")</f>
        <v/>
      </c>
      <c r="I91" s="42" t="str">
        <f>IF(H91="NEW","NEW",IF(VLOOKUP(B91,'R&amp;C_5.15.1'!$B$2:$G$453,2,FALSE)=C91,"","UPDATED"))</f>
        <v/>
      </c>
      <c r="J91" s="42" t="str">
        <f>IF(H91="NEW","NEW",IF(VLOOKUP(B91,'R&amp;C_5.15.1'!$B$2:$G$453,3,FALSE)=D91,"","UPDATED"))</f>
        <v/>
      </c>
      <c r="K91" s="42" t="str">
        <f>IF(H91="NEW","NEW",IF(VLOOKUP(B91,'R&amp;C_5.15.1'!$B$2:$G$453,4,FALSE)=E91,"","UPDATED"))</f>
        <v/>
      </c>
      <c r="L91" s="42" t="str">
        <f>IF(H91="NEW","NEW",IF(VLOOKUP(B91,'R&amp;C_5.15.1'!$B$2:$G$453,5,FALSE)=F91,"","UPDATED"))</f>
        <v/>
      </c>
      <c r="M91" s="42" t="str">
        <f>IF(H91="NEW","NEW",IF(VLOOKUP(B91,'R&amp;C_5.15.1'!$B$2:$G$453,6,FALSE)=G91,"","UPDATED"))</f>
        <v/>
      </c>
      <c r="N91" s="42" t="str">
        <f>IF(CONCATENATE(Table2[[#This Row],[Check 
Code]],Table2[[#This Row],[Check 
Funct.]],Table2[[#This Row],[Check 
Tech.]],Table2[[#This Row],[Check DROOLS]],Table2[[#This Row],[Check Domain]],Table2[[#This Row],[Check 
Tag]])="","",1)</f>
        <v/>
      </c>
    </row>
    <row r="92" spans="1:14" ht="76.5" x14ac:dyDescent="0.25">
      <c r="A92" s="51" t="s">
        <v>293</v>
      </c>
      <c r="B92" s="49" t="s">
        <v>294</v>
      </c>
      <c r="C92" s="50" t="s">
        <v>295</v>
      </c>
      <c r="D92" s="50" t="s">
        <v>296</v>
      </c>
      <c r="E92" s="49" t="s">
        <v>15</v>
      </c>
      <c r="F92" s="49" t="s">
        <v>10</v>
      </c>
      <c r="G92" s="49" t="s">
        <v>1632</v>
      </c>
      <c r="H92" s="42" t="str">
        <f>IFERROR(IF(VLOOKUP(B92,'R&amp;C_5.15.1'!$B$2:$G$453,1,FALSE)=B92,"",),"NEW")</f>
        <v/>
      </c>
      <c r="I92" s="42" t="str">
        <f>IF(H92="NEW","NEW",IF(VLOOKUP(B92,'R&amp;C_5.15.1'!$B$2:$G$453,2,FALSE)=C92,"","UPDATED"))</f>
        <v/>
      </c>
      <c r="J92" s="42" t="str">
        <f>IF(H92="NEW","NEW",IF(VLOOKUP(B92,'R&amp;C_5.15.1'!$B$2:$G$453,3,FALSE)=D92,"","UPDATED"))</f>
        <v/>
      </c>
      <c r="K92" s="42" t="str">
        <f>IF(H92="NEW","NEW",IF(VLOOKUP(B92,'R&amp;C_5.15.1'!$B$2:$G$453,4,FALSE)=E92,"","UPDATED"))</f>
        <v/>
      </c>
      <c r="L92" s="42" t="str">
        <f>IF(H92="NEW","NEW",IF(VLOOKUP(B92,'R&amp;C_5.15.1'!$B$2:$G$453,5,FALSE)=F92,"","UPDATED"))</f>
        <v/>
      </c>
      <c r="M92" s="42" t="str">
        <f>IF(H92="NEW","NEW",IF(VLOOKUP(B92,'R&amp;C_5.15.1'!$B$2:$G$453,6,FALSE)=G92,"","UPDATED"))</f>
        <v/>
      </c>
      <c r="N92" s="42" t="str">
        <f>IF(CONCATENATE(Table2[[#This Row],[Check 
Code]],Table2[[#This Row],[Check 
Funct.]],Table2[[#This Row],[Check 
Tech.]],Table2[[#This Row],[Check DROOLS]],Table2[[#This Row],[Check Domain]],Table2[[#This Row],[Check 
Tag]])="","",1)</f>
        <v/>
      </c>
    </row>
    <row r="93" spans="1:14" ht="293.25" x14ac:dyDescent="0.25">
      <c r="A93" s="51" t="s">
        <v>297</v>
      </c>
      <c r="B93" s="46" t="s">
        <v>298</v>
      </c>
      <c r="C93" s="48" t="s">
        <v>299</v>
      </c>
      <c r="D93" s="48" t="s">
        <v>300</v>
      </c>
      <c r="E93" s="46" t="s">
        <v>15</v>
      </c>
      <c r="F93" s="46" t="s">
        <v>10</v>
      </c>
      <c r="G93" s="46" t="s">
        <v>1632</v>
      </c>
      <c r="H93" s="42" t="str">
        <f>IFERROR(IF(VLOOKUP(B93,'R&amp;C_5.15.1'!$B$2:$G$453,1,FALSE)=B93,"",),"NEW")</f>
        <v/>
      </c>
      <c r="I93" s="42" t="str">
        <f>IF(H93="NEW","NEW",IF(VLOOKUP(B93,'R&amp;C_5.15.1'!$B$2:$G$453,2,FALSE)=C93,"","UPDATED"))</f>
        <v/>
      </c>
      <c r="J93" s="42" t="str">
        <f>IF(H93="NEW","NEW",IF(VLOOKUP(B93,'R&amp;C_5.15.1'!$B$2:$G$453,3,FALSE)=D93,"","UPDATED"))</f>
        <v/>
      </c>
      <c r="K93" s="42" t="str">
        <f>IF(H93="NEW","NEW",IF(VLOOKUP(B93,'R&amp;C_5.15.1'!$B$2:$G$453,4,FALSE)=E93,"","UPDATED"))</f>
        <v/>
      </c>
      <c r="L93" s="42" t="str">
        <f>IF(H93="NEW","NEW",IF(VLOOKUP(B93,'R&amp;C_5.15.1'!$B$2:$G$453,5,FALSE)=F93,"","UPDATED"))</f>
        <v/>
      </c>
      <c r="M93" s="42" t="str">
        <f>IF(H93="NEW","NEW",IF(VLOOKUP(B93,'R&amp;C_5.15.1'!$B$2:$G$453,6,FALSE)=G93,"","UPDATED"))</f>
        <v/>
      </c>
      <c r="N93" s="42" t="str">
        <f>IF(CONCATENATE(Table2[[#This Row],[Check 
Code]],Table2[[#This Row],[Check 
Funct.]],Table2[[#This Row],[Check 
Tech.]],Table2[[#This Row],[Check DROOLS]],Table2[[#This Row],[Check Domain]],Table2[[#This Row],[Check 
Tag]])="","",1)</f>
        <v/>
      </c>
    </row>
    <row r="94" spans="1:14" ht="51" x14ac:dyDescent="0.25">
      <c r="A94" s="51" t="s">
        <v>301</v>
      </c>
      <c r="B94" s="49" t="s">
        <v>302</v>
      </c>
      <c r="C94" s="50" t="s">
        <v>303</v>
      </c>
      <c r="D94" s="50" t="s">
        <v>304</v>
      </c>
      <c r="E94" s="49" t="s">
        <v>15</v>
      </c>
      <c r="F94" s="49" t="s">
        <v>10</v>
      </c>
      <c r="G94" s="49" t="s">
        <v>1593</v>
      </c>
      <c r="H94" s="42" t="str">
        <f>IFERROR(IF(VLOOKUP(B94,'R&amp;C_5.15.1'!$B$2:$G$453,1,FALSE)=B94,"",),"NEW")</f>
        <v/>
      </c>
      <c r="I94" s="42" t="str">
        <f>IF(H94="NEW","NEW",IF(VLOOKUP(B94,'R&amp;C_5.15.1'!$B$2:$G$453,2,FALSE)=C94,"","UPDATED"))</f>
        <v/>
      </c>
      <c r="J94" s="42" t="str">
        <f>IF(H94="NEW","NEW",IF(VLOOKUP(B94,'R&amp;C_5.15.1'!$B$2:$G$453,3,FALSE)=D94,"","UPDATED"))</f>
        <v/>
      </c>
      <c r="K94" s="42" t="str">
        <f>IF(H94="NEW","NEW",IF(VLOOKUP(B94,'R&amp;C_5.15.1'!$B$2:$G$453,4,FALSE)=E94,"","UPDATED"))</f>
        <v/>
      </c>
      <c r="L94" s="42" t="str">
        <f>IF(H94="NEW","NEW",IF(VLOOKUP(B94,'R&amp;C_5.15.1'!$B$2:$G$453,5,FALSE)=F94,"","UPDATED"))</f>
        <v/>
      </c>
      <c r="M94" s="42" t="str">
        <f>IF(H94="NEW","NEW",IF(VLOOKUP(B94,'R&amp;C_5.15.1'!$B$2:$G$453,6,FALSE)=G94,"","UPDATED"))</f>
        <v/>
      </c>
      <c r="N94" s="42" t="str">
        <f>IF(CONCATENATE(Table2[[#This Row],[Check 
Code]],Table2[[#This Row],[Check 
Funct.]],Table2[[#This Row],[Check 
Tech.]],Table2[[#This Row],[Check DROOLS]],Table2[[#This Row],[Check Domain]],Table2[[#This Row],[Check 
Tag]])="","",1)</f>
        <v/>
      </c>
    </row>
    <row r="95" spans="1:14" ht="89.25" x14ac:dyDescent="0.25">
      <c r="A95" s="51" t="s">
        <v>305</v>
      </c>
      <c r="B95" s="46" t="s">
        <v>306</v>
      </c>
      <c r="C95" s="48" t="s">
        <v>307</v>
      </c>
      <c r="D95" s="48" t="s">
        <v>308</v>
      </c>
      <c r="E95" s="46" t="s">
        <v>15</v>
      </c>
      <c r="F95" s="46" t="s">
        <v>10</v>
      </c>
      <c r="G95" s="46" t="s">
        <v>1593</v>
      </c>
      <c r="H95" s="42" t="str">
        <f>IFERROR(IF(VLOOKUP(B95,'R&amp;C_5.15.1'!$B$2:$G$453,1,FALSE)=B95,"",),"NEW")</f>
        <v/>
      </c>
      <c r="I95" s="42" t="str">
        <f>IF(H95="NEW","NEW",IF(VLOOKUP(B95,'R&amp;C_5.15.1'!$B$2:$G$453,2,FALSE)=C95,"","UPDATED"))</f>
        <v/>
      </c>
      <c r="J95" s="42" t="str">
        <f>IF(H95="NEW","NEW",IF(VLOOKUP(B95,'R&amp;C_5.15.1'!$B$2:$G$453,3,FALSE)=D95,"","UPDATED"))</f>
        <v/>
      </c>
      <c r="K95" s="42" t="str">
        <f>IF(H95="NEW","NEW",IF(VLOOKUP(B95,'R&amp;C_5.15.1'!$B$2:$G$453,4,FALSE)=E95,"","UPDATED"))</f>
        <v/>
      </c>
      <c r="L95" s="42" t="str">
        <f>IF(H95="NEW","NEW",IF(VLOOKUP(B95,'R&amp;C_5.15.1'!$B$2:$G$453,5,FALSE)=F95,"","UPDATED"))</f>
        <v/>
      </c>
      <c r="M95" s="42" t="str">
        <f>IF(H95="NEW","NEW",IF(VLOOKUP(B95,'R&amp;C_5.15.1'!$B$2:$G$453,6,FALSE)=G95,"","UPDATED"))</f>
        <v/>
      </c>
      <c r="N95" s="42" t="str">
        <f>IF(CONCATENATE(Table2[[#This Row],[Check 
Code]],Table2[[#This Row],[Check 
Funct.]],Table2[[#This Row],[Check 
Tech.]],Table2[[#This Row],[Check DROOLS]],Table2[[#This Row],[Check Domain]],Table2[[#This Row],[Check 
Tag]])="","",1)</f>
        <v/>
      </c>
    </row>
    <row r="96" spans="1:14" ht="38.25" x14ac:dyDescent="0.25">
      <c r="A96" s="51" t="s">
        <v>309</v>
      </c>
      <c r="B96" s="49" t="s">
        <v>310</v>
      </c>
      <c r="C96" s="50" t="s">
        <v>311</v>
      </c>
      <c r="D96" s="50" t="s">
        <v>312</v>
      </c>
      <c r="E96" s="49" t="s">
        <v>15</v>
      </c>
      <c r="F96" s="49" t="s">
        <v>10</v>
      </c>
      <c r="G96" s="49" t="s">
        <v>1633</v>
      </c>
      <c r="H96" s="42" t="str">
        <f>IFERROR(IF(VLOOKUP(B96,'R&amp;C_5.15.1'!$B$2:$G$453,1,FALSE)=B96,"",),"NEW")</f>
        <v/>
      </c>
      <c r="I96" s="42" t="str">
        <f>IF(H96="NEW","NEW",IF(VLOOKUP(B96,'R&amp;C_5.15.1'!$B$2:$G$453,2,FALSE)=C96,"","UPDATED"))</f>
        <v/>
      </c>
      <c r="J96" s="42" t="str">
        <f>IF(H96="NEW","NEW",IF(VLOOKUP(B96,'R&amp;C_5.15.1'!$B$2:$G$453,3,FALSE)=D96,"","UPDATED"))</f>
        <v/>
      </c>
      <c r="K96" s="42" t="str">
        <f>IF(H96="NEW","NEW",IF(VLOOKUP(B96,'R&amp;C_5.15.1'!$B$2:$G$453,4,FALSE)=E96,"","UPDATED"))</f>
        <v/>
      </c>
      <c r="L96" s="42" t="str">
        <f>IF(H96="NEW","NEW",IF(VLOOKUP(B96,'R&amp;C_5.15.1'!$B$2:$G$453,5,FALSE)=F96,"","UPDATED"))</f>
        <v/>
      </c>
      <c r="M96" s="42" t="str">
        <f>IF(H96="NEW","NEW",IF(VLOOKUP(B96,'R&amp;C_5.15.1'!$B$2:$G$453,6,FALSE)=G96,"","UPDATED"))</f>
        <v/>
      </c>
      <c r="N96" s="42" t="str">
        <f>IF(CONCATENATE(Table2[[#This Row],[Check 
Code]],Table2[[#This Row],[Check 
Funct.]],Table2[[#This Row],[Check 
Tech.]],Table2[[#This Row],[Check DROOLS]],Table2[[#This Row],[Check Domain]],Table2[[#This Row],[Check 
Tag]])="","",1)</f>
        <v/>
      </c>
    </row>
    <row r="97" spans="1:14" ht="38.25" x14ac:dyDescent="0.25">
      <c r="A97" s="51" t="s">
        <v>313</v>
      </c>
      <c r="B97" s="46" t="s">
        <v>314</v>
      </c>
      <c r="C97" s="48" t="s">
        <v>315</v>
      </c>
      <c r="D97" s="48" t="s">
        <v>316</v>
      </c>
      <c r="E97" s="46" t="s">
        <v>15</v>
      </c>
      <c r="F97" s="46" t="s">
        <v>10</v>
      </c>
      <c r="G97" s="46" t="s">
        <v>1593</v>
      </c>
      <c r="H97" s="42" t="str">
        <f>IFERROR(IF(VLOOKUP(B97,'R&amp;C_5.15.1'!$B$2:$G$453,1,FALSE)=B97,"",),"NEW")</f>
        <v/>
      </c>
      <c r="I97" s="42" t="str">
        <f>IF(H97="NEW","NEW",IF(VLOOKUP(B97,'R&amp;C_5.15.1'!$B$2:$G$453,2,FALSE)=C97,"","UPDATED"))</f>
        <v/>
      </c>
      <c r="J97" s="42" t="str">
        <f>IF(H97="NEW","NEW",IF(VLOOKUP(B97,'R&amp;C_5.15.1'!$B$2:$G$453,3,FALSE)=D97,"","UPDATED"))</f>
        <v/>
      </c>
      <c r="K97" s="42" t="str">
        <f>IF(H97="NEW","NEW",IF(VLOOKUP(B97,'R&amp;C_5.15.1'!$B$2:$G$453,4,FALSE)=E97,"","UPDATED"))</f>
        <v/>
      </c>
      <c r="L97" s="42" t="str">
        <f>IF(H97="NEW","NEW",IF(VLOOKUP(B97,'R&amp;C_5.15.1'!$B$2:$G$453,5,FALSE)=F97,"","UPDATED"))</f>
        <v/>
      </c>
      <c r="M97" s="42" t="str">
        <f>IF(H97="NEW","NEW",IF(VLOOKUP(B97,'R&amp;C_5.15.1'!$B$2:$G$453,6,FALSE)=G97,"","UPDATED"))</f>
        <v/>
      </c>
      <c r="N97" s="42" t="str">
        <f>IF(CONCATENATE(Table2[[#This Row],[Check 
Code]],Table2[[#This Row],[Check 
Funct.]],Table2[[#This Row],[Check 
Tech.]],Table2[[#This Row],[Check DROOLS]],Table2[[#This Row],[Check Domain]],Table2[[#This Row],[Check 
Tag]])="","",1)</f>
        <v/>
      </c>
    </row>
    <row r="98" spans="1:14" ht="38.25" x14ac:dyDescent="0.25">
      <c r="A98" s="51" t="s">
        <v>317</v>
      </c>
      <c r="B98" s="49" t="s">
        <v>318</v>
      </c>
      <c r="C98" s="50" t="s">
        <v>319</v>
      </c>
      <c r="D98" s="50" t="s">
        <v>320</v>
      </c>
      <c r="E98" s="49" t="s">
        <v>15</v>
      </c>
      <c r="F98" s="49" t="s">
        <v>10</v>
      </c>
      <c r="G98" s="49" t="s">
        <v>1593</v>
      </c>
      <c r="H98" s="42" t="str">
        <f>IFERROR(IF(VLOOKUP(B98,'R&amp;C_5.15.1'!$B$2:$G$453,1,FALSE)=B98,"",),"NEW")</f>
        <v/>
      </c>
      <c r="I98" s="42" t="str">
        <f>IF(H98="NEW","NEW",IF(VLOOKUP(B98,'R&amp;C_5.15.1'!$B$2:$G$453,2,FALSE)=C98,"","UPDATED"))</f>
        <v/>
      </c>
      <c r="J98" s="42" t="str">
        <f>IF(H98="NEW","NEW",IF(VLOOKUP(B98,'R&amp;C_5.15.1'!$B$2:$G$453,3,FALSE)=D98,"","UPDATED"))</f>
        <v/>
      </c>
      <c r="K98" s="42" t="str">
        <f>IF(H98="NEW","NEW",IF(VLOOKUP(B98,'R&amp;C_5.15.1'!$B$2:$G$453,4,FALSE)=E98,"","UPDATED"))</f>
        <v/>
      </c>
      <c r="L98" s="42" t="str">
        <f>IF(H98="NEW","NEW",IF(VLOOKUP(B98,'R&amp;C_5.15.1'!$B$2:$G$453,5,FALSE)=F98,"","UPDATED"))</f>
        <v/>
      </c>
      <c r="M98" s="42" t="str">
        <f>IF(H98="NEW","NEW",IF(VLOOKUP(B98,'R&amp;C_5.15.1'!$B$2:$G$453,6,FALSE)=G98,"","UPDATED"))</f>
        <v/>
      </c>
      <c r="N98" s="42" t="str">
        <f>IF(CONCATENATE(Table2[[#This Row],[Check 
Code]],Table2[[#This Row],[Check 
Funct.]],Table2[[#This Row],[Check 
Tech.]],Table2[[#This Row],[Check DROOLS]],Table2[[#This Row],[Check Domain]],Table2[[#This Row],[Check 
Tag]])="","",1)</f>
        <v/>
      </c>
    </row>
    <row r="99" spans="1:14" ht="38.25" x14ac:dyDescent="0.25">
      <c r="A99" s="51" t="s">
        <v>321</v>
      </c>
      <c r="B99" s="46" t="s">
        <v>322</v>
      </c>
      <c r="C99" s="48" t="s">
        <v>323</v>
      </c>
      <c r="D99" s="48" t="s">
        <v>324</v>
      </c>
      <c r="E99" s="46" t="s">
        <v>15</v>
      </c>
      <c r="F99" s="46" t="s">
        <v>10</v>
      </c>
      <c r="G99" s="46" t="s">
        <v>1593</v>
      </c>
      <c r="H99" s="42" t="str">
        <f>IFERROR(IF(VLOOKUP(B99,'R&amp;C_5.15.1'!$B$2:$G$453,1,FALSE)=B99,"",),"NEW")</f>
        <v/>
      </c>
      <c r="I99" s="42" t="str">
        <f>IF(H99="NEW","NEW",IF(VLOOKUP(B99,'R&amp;C_5.15.1'!$B$2:$G$453,2,FALSE)=C99,"","UPDATED"))</f>
        <v/>
      </c>
      <c r="J99" s="42" t="str">
        <f>IF(H99="NEW","NEW",IF(VLOOKUP(B99,'R&amp;C_5.15.1'!$B$2:$G$453,3,FALSE)=D99,"","UPDATED"))</f>
        <v/>
      </c>
      <c r="K99" s="42" t="str">
        <f>IF(H99="NEW","NEW",IF(VLOOKUP(B99,'R&amp;C_5.15.1'!$B$2:$G$453,4,FALSE)=E99,"","UPDATED"))</f>
        <v/>
      </c>
      <c r="L99" s="42" t="str">
        <f>IF(H99="NEW","NEW",IF(VLOOKUP(B99,'R&amp;C_5.15.1'!$B$2:$G$453,5,FALSE)=F99,"","UPDATED"))</f>
        <v/>
      </c>
      <c r="M99" s="42" t="str">
        <f>IF(H99="NEW","NEW",IF(VLOOKUP(B99,'R&amp;C_5.15.1'!$B$2:$G$453,6,FALSE)=G99,"","UPDATED"))</f>
        <v/>
      </c>
      <c r="N99" s="42" t="str">
        <f>IF(CONCATENATE(Table2[[#This Row],[Check 
Code]],Table2[[#This Row],[Check 
Funct.]],Table2[[#This Row],[Check 
Tech.]],Table2[[#This Row],[Check DROOLS]],Table2[[#This Row],[Check Domain]],Table2[[#This Row],[Check 
Tag]])="","",1)</f>
        <v/>
      </c>
    </row>
    <row r="100" spans="1:14" ht="63.75" x14ac:dyDescent="0.25">
      <c r="A100" s="51" t="s">
        <v>325</v>
      </c>
      <c r="B100" s="49" t="s">
        <v>326</v>
      </c>
      <c r="C100" s="50" t="s">
        <v>327</v>
      </c>
      <c r="D100" s="50" t="s">
        <v>328</v>
      </c>
      <c r="E100" s="49" t="s">
        <v>15</v>
      </c>
      <c r="F100" s="49" t="s">
        <v>10</v>
      </c>
      <c r="G100" s="49" t="s">
        <v>1593</v>
      </c>
      <c r="H100" s="42" t="str">
        <f>IFERROR(IF(VLOOKUP(B100,'R&amp;C_5.15.1'!$B$2:$G$453,1,FALSE)=B100,"",),"NEW")</f>
        <v/>
      </c>
      <c r="I100" s="42" t="str">
        <f>IF(H100="NEW","NEW",IF(VLOOKUP(B100,'R&amp;C_5.15.1'!$B$2:$G$453,2,FALSE)=C100,"","UPDATED"))</f>
        <v/>
      </c>
      <c r="J100" s="42" t="str">
        <f>IF(H100="NEW","NEW",IF(VLOOKUP(B100,'R&amp;C_5.15.1'!$B$2:$G$453,3,FALSE)=D100,"","UPDATED"))</f>
        <v/>
      </c>
      <c r="K100" s="42" t="str">
        <f>IF(H100="NEW","NEW",IF(VLOOKUP(B100,'R&amp;C_5.15.1'!$B$2:$G$453,4,FALSE)=E100,"","UPDATED"))</f>
        <v/>
      </c>
      <c r="L100" s="42" t="str">
        <f>IF(H100="NEW","NEW",IF(VLOOKUP(B100,'R&amp;C_5.15.1'!$B$2:$G$453,5,FALSE)=F100,"","UPDATED"))</f>
        <v/>
      </c>
      <c r="M100" s="42" t="str">
        <f>IF(H100="NEW","NEW",IF(VLOOKUP(B100,'R&amp;C_5.15.1'!$B$2:$G$453,6,FALSE)=G100,"","UPDATED"))</f>
        <v/>
      </c>
      <c r="N100" s="42" t="str">
        <f>IF(CONCATENATE(Table2[[#This Row],[Check 
Code]],Table2[[#This Row],[Check 
Funct.]],Table2[[#This Row],[Check 
Tech.]],Table2[[#This Row],[Check DROOLS]],Table2[[#This Row],[Check Domain]],Table2[[#This Row],[Check 
Tag]])="","",1)</f>
        <v/>
      </c>
    </row>
    <row r="101" spans="1:14" ht="38.25" x14ac:dyDescent="0.25">
      <c r="A101" s="51" t="s">
        <v>329</v>
      </c>
      <c r="B101" s="46" t="s">
        <v>330</v>
      </c>
      <c r="C101" s="48" t="s">
        <v>331</v>
      </c>
      <c r="D101" s="48" t="s">
        <v>332</v>
      </c>
      <c r="E101" s="46" t="s">
        <v>15</v>
      </c>
      <c r="F101" s="46" t="s">
        <v>10</v>
      </c>
      <c r="G101" s="46" t="s">
        <v>1593</v>
      </c>
      <c r="H101" s="42" t="str">
        <f>IFERROR(IF(VLOOKUP(B101,'R&amp;C_5.15.1'!$B$2:$G$453,1,FALSE)=B101,"",),"NEW")</f>
        <v/>
      </c>
      <c r="I101" s="42" t="str">
        <f>IF(H101="NEW","NEW",IF(VLOOKUP(B101,'R&amp;C_5.15.1'!$B$2:$G$453,2,FALSE)=C101,"","UPDATED"))</f>
        <v/>
      </c>
      <c r="J101" s="42" t="str">
        <f>IF(H101="NEW","NEW",IF(VLOOKUP(B101,'R&amp;C_5.15.1'!$B$2:$G$453,3,FALSE)=D101,"","UPDATED"))</f>
        <v/>
      </c>
      <c r="K101" s="42" t="str">
        <f>IF(H101="NEW","NEW",IF(VLOOKUP(B101,'R&amp;C_5.15.1'!$B$2:$G$453,4,FALSE)=E101,"","UPDATED"))</f>
        <v/>
      </c>
      <c r="L101" s="42" t="str">
        <f>IF(H101="NEW","NEW",IF(VLOOKUP(B101,'R&amp;C_5.15.1'!$B$2:$G$453,5,FALSE)=F101,"","UPDATED"))</f>
        <v/>
      </c>
      <c r="M101" s="42" t="str">
        <f>IF(H101="NEW","NEW",IF(VLOOKUP(B101,'R&amp;C_5.15.1'!$B$2:$G$453,6,FALSE)=G101,"","UPDATED"))</f>
        <v/>
      </c>
      <c r="N101" s="42" t="str">
        <f>IF(CONCATENATE(Table2[[#This Row],[Check 
Code]],Table2[[#This Row],[Check 
Funct.]],Table2[[#This Row],[Check 
Tech.]],Table2[[#This Row],[Check DROOLS]],Table2[[#This Row],[Check Domain]],Table2[[#This Row],[Check 
Tag]])="","",1)</f>
        <v/>
      </c>
    </row>
    <row r="102" spans="1:14" ht="127.5" x14ac:dyDescent="0.25">
      <c r="A102" s="51" t="s">
        <v>333</v>
      </c>
      <c r="B102" s="49" t="s">
        <v>334</v>
      </c>
      <c r="C102" s="50" t="s">
        <v>335</v>
      </c>
      <c r="D102" s="50" t="s">
        <v>336</v>
      </c>
      <c r="E102" s="49" t="s">
        <v>15</v>
      </c>
      <c r="F102" s="49" t="s">
        <v>10</v>
      </c>
      <c r="G102" s="49" t="s">
        <v>1632</v>
      </c>
      <c r="H102" s="42" t="str">
        <f>IFERROR(IF(VLOOKUP(B102,'R&amp;C_5.15.1'!$B$2:$G$453,1,FALSE)=B102,"",),"NEW")</f>
        <v/>
      </c>
      <c r="I102" s="42" t="str">
        <f>IF(H102="NEW","NEW",IF(VLOOKUP(B102,'R&amp;C_5.15.1'!$B$2:$G$453,2,FALSE)=C102,"","UPDATED"))</f>
        <v/>
      </c>
      <c r="J102" s="42" t="str">
        <f>IF(H102="NEW","NEW",IF(VLOOKUP(B102,'R&amp;C_5.15.1'!$B$2:$G$453,3,FALSE)=D102,"","UPDATED"))</f>
        <v/>
      </c>
      <c r="K102" s="42" t="str">
        <f>IF(H102="NEW","NEW",IF(VLOOKUP(B102,'R&amp;C_5.15.1'!$B$2:$G$453,4,FALSE)=E102,"","UPDATED"))</f>
        <v/>
      </c>
      <c r="L102" s="42" t="str">
        <f>IF(H102="NEW","NEW",IF(VLOOKUP(B102,'R&amp;C_5.15.1'!$B$2:$G$453,5,FALSE)=F102,"","UPDATED"))</f>
        <v/>
      </c>
      <c r="M102" s="42" t="str">
        <f>IF(H102="NEW","NEW",IF(VLOOKUP(B102,'R&amp;C_5.15.1'!$B$2:$G$453,6,FALSE)=G102,"","UPDATED"))</f>
        <v/>
      </c>
      <c r="N102" s="42" t="str">
        <f>IF(CONCATENATE(Table2[[#This Row],[Check 
Code]],Table2[[#This Row],[Check 
Funct.]],Table2[[#This Row],[Check 
Tech.]],Table2[[#This Row],[Check DROOLS]],Table2[[#This Row],[Check Domain]],Table2[[#This Row],[Check 
Tag]])="","",1)</f>
        <v/>
      </c>
    </row>
    <row r="103" spans="1:14" ht="89.25" x14ac:dyDescent="0.25">
      <c r="A103" s="51" t="s">
        <v>337</v>
      </c>
      <c r="B103" s="46" t="s">
        <v>338</v>
      </c>
      <c r="C103" s="48" t="s">
        <v>339</v>
      </c>
      <c r="D103" s="48" t="s">
        <v>340</v>
      </c>
      <c r="E103" s="46" t="s">
        <v>15</v>
      </c>
      <c r="F103" s="46" t="s">
        <v>10</v>
      </c>
      <c r="G103" s="46" t="s">
        <v>1634</v>
      </c>
      <c r="H103" s="42" t="str">
        <f>IFERROR(IF(VLOOKUP(B103,'R&amp;C_5.15.1'!$B$2:$G$453,1,FALSE)=B103,"",),"NEW")</f>
        <v/>
      </c>
      <c r="I103" s="42" t="str">
        <f>IF(H103="NEW","NEW",IF(VLOOKUP(B103,'R&amp;C_5.15.1'!$B$2:$G$453,2,FALSE)=C103,"","UPDATED"))</f>
        <v/>
      </c>
      <c r="J103" s="42" t="str">
        <f>IF(H103="NEW","NEW",IF(VLOOKUP(B103,'R&amp;C_5.15.1'!$B$2:$G$453,3,FALSE)=D103,"","UPDATED"))</f>
        <v/>
      </c>
      <c r="K103" s="42" t="str">
        <f>IF(H103="NEW","NEW",IF(VLOOKUP(B103,'R&amp;C_5.15.1'!$B$2:$G$453,4,FALSE)=E103,"","UPDATED"))</f>
        <v/>
      </c>
      <c r="L103" s="42" t="str">
        <f>IF(H103="NEW","NEW",IF(VLOOKUP(B103,'R&amp;C_5.15.1'!$B$2:$G$453,5,FALSE)=F103,"","UPDATED"))</f>
        <v/>
      </c>
      <c r="M103" s="42" t="str">
        <f>IF(H103="NEW","NEW",IF(VLOOKUP(B103,'R&amp;C_5.15.1'!$B$2:$G$453,6,FALSE)=G103,"","UPDATED"))</f>
        <v/>
      </c>
      <c r="N103" s="42" t="str">
        <f>IF(CONCATENATE(Table2[[#This Row],[Check 
Code]],Table2[[#This Row],[Check 
Funct.]],Table2[[#This Row],[Check 
Tech.]],Table2[[#This Row],[Check DROOLS]],Table2[[#This Row],[Check Domain]],Table2[[#This Row],[Check 
Tag]])="","",1)</f>
        <v/>
      </c>
    </row>
    <row r="104" spans="1:14" ht="102" x14ac:dyDescent="0.25">
      <c r="A104" s="51" t="s">
        <v>341</v>
      </c>
      <c r="B104" s="49" t="s">
        <v>342</v>
      </c>
      <c r="C104" s="50" t="s">
        <v>343</v>
      </c>
      <c r="D104" s="50" t="s">
        <v>344</v>
      </c>
      <c r="E104" s="49" t="s">
        <v>15</v>
      </c>
      <c r="F104" s="49" t="s">
        <v>10</v>
      </c>
      <c r="G104" s="49" t="s">
        <v>1635</v>
      </c>
      <c r="H104" s="42" t="str">
        <f>IFERROR(IF(VLOOKUP(B104,'R&amp;C_5.15.1'!$B$2:$G$453,1,FALSE)=B104,"",),"NEW")</f>
        <v/>
      </c>
      <c r="I104" s="42" t="str">
        <f>IF(H104="NEW","NEW",IF(VLOOKUP(B104,'R&amp;C_5.15.1'!$B$2:$G$453,2,FALSE)=C104,"","UPDATED"))</f>
        <v/>
      </c>
      <c r="J104" s="42" t="str">
        <f>IF(H104="NEW","NEW",IF(VLOOKUP(B104,'R&amp;C_5.15.1'!$B$2:$G$453,3,FALSE)=D104,"","UPDATED"))</f>
        <v/>
      </c>
      <c r="K104" s="42" t="str">
        <f>IF(H104="NEW","NEW",IF(VLOOKUP(B104,'R&amp;C_5.15.1'!$B$2:$G$453,4,FALSE)=E104,"","UPDATED"))</f>
        <v/>
      </c>
      <c r="L104" s="42" t="str">
        <f>IF(H104="NEW","NEW",IF(VLOOKUP(B104,'R&amp;C_5.15.1'!$B$2:$G$453,5,FALSE)=F104,"","UPDATED"))</f>
        <v/>
      </c>
      <c r="M104" s="42" t="str">
        <f>IF(H104="NEW","NEW",IF(VLOOKUP(B104,'R&amp;C_5.15.1'!$B$2:$G$453,6,FALSE)=G104,"","UPDATED"))</f>
        <v/>
      </c>
      <c r="N104" s="42" t="str">
        <f>IF(CONCATENATE(Table2[[#This Row],[Check 
Code]],Table2[[#This Row],[Check 
Funct.]],Table2[[#This Row],[Check 
Tech.]],Table2[[#This Row],[Check DROOLS]],Table2[[#This Row],[Check Domain]],Table2[[#This Row],[Check 
Tag]])="","",1)</f>
        <v/>
      </c>
    </row>
    <row r="105" spans="1:14" ht="38.25" x14ac:dyDescent="0.25">
      <c r="A105" s="51" t="s">
        <v>345</v>
      </c>
      <c r="B105" s="46" t="s">
        <v>346</v>
      </c>
      <c r="C105" s="48" t="s">
        <v>347</v>
      </c>
      <c r="D105" s="48" t="s">
        <v>348</v>
      </c>
      <c r="E105" s="46" t="s">
        <v>15</v>
      </c>
      <c r="F105" s="46" t="s">
        <v>10</v>
      </c>
      <c r="G105" s="46" t="s">
        <v>1636</v>
      </c>
      <c r="H105" s="42" t="str">
        <f>IFERROR(IF(VLOOKUP(B105,'R&amp;C_5.15.1'!$B$2:$G$453,1,FALSE)=B105,"",),"NEW")</f>
        <v/>
      </c>
      <c r="I105" s="42" t="str">
        <f>IF(H105="NEW","NEW",IF(VLOOKUP(B105,'R&amp;C_5.15.1'!$B$2:$G$453,2,FALSE)=C105,"","UPDATED"))</f>
        <v/>
      </c>
      <c r="J105" s="42" t="str">
        <f>IF(H105="NEW","NEW",IF(VLOOKUP(B105,'R&amp;C_5.15.1'!$B$2:$G$453,3,FALSE)=D105,"","UPDATED"))</f>
        <v/>
      </c>
      <c r="K105" s="42" t="str">
        <f>IF(H105="NEW","NEW",IF(VLOOKUP(B105,'R&amp;C_5.15.1'!$B$2:$G$453,4,FALSE)=E105,"","UPDATED"))</f>
        <v/>
      </c>
      <c r="L105" s="42" t="str">
        <f>IF(H105="NEW","NEW",IF(VLOOKUP(B105,'R&amp;C_5.15.1'!$B$2:$G$453,5,FALSE)=F105,"","UPDATED"))</f>
        <v/>
      </c>
      <c r="M105" s="42" t="str">
        <f>IF(H105="NEW","NEW",IF(VLOOKUP(B105,'R&amp;C_5.15.1'!$B$2:$G$453,6,FALSE)=G105,"","UPDATED"))</f>
        <v/>
      </c>
      <c r="N105" s="42" t="str">
        <f>IF(CONCATENATE(Table2[[#This Row],[Check 
Code]],Table2[[#This Row],[Check 
Funct.]],Table2[[#This Row],[Check 
Tech.]],Table2[[#This Row],[Check DROOLS]],Table2[[#This Row],[Check Domain]],Table2[[#This Row],[Check 
Tag]])="","",1)</f>
        <v/>
      </c>
    </row>
    <row r="106" spans="1:14" ht="127.5" x14ac:dyDescent="0.25">
      <c r="A106" s="51" t="s">
        <v>349</v>
      </c>
      <c r="B106" s="49" t="s">
        <v>350</v>
      </c>
      <c r="C106" s="50" t="s">
        <v>351</v>
      </c>
      <c r="D106" s="50" t="s">
        <v>352</v>
      </c>
      <c r="E106" s="49" t="s">
        <v>15</v>
      </c>
      <c r="F106" s="49" t="s">
        <v>10</v>
      </c>
      <c r="G106" s="49" t="s">
        <v>1635</v>
      </c>
      <c r="H106" s="42" t="str">
        <f>IFERROR(IF(VLOOKUP(B106,'R&amp;C_5.15.1'!$B$2:$G$453,1,FALSE)=B106,"",),"NEW")</f>
        <v/>
      </c>
      <c r="I106" s="42" t="str">
        <f>IF(H106="NEW","NEW",IF(VLOOKUP(B106,'R&amp;C_5.15.1'!$B$2:$G$453,2,FALSE)=C106,"","UPDATED"))</f>
        <v/>
      </c>
      <c r="J106" s="42" t="str">
        <f>IF(H106="NEW","NEW",IF(VLOOKUP(B106,'R&amp;C_5.15.1'!$B$2:$G$453,3,FALSE)=D106,"","UPDATED"))</f>
        <v/>
      </c>
      <c r="K106" s="42" t="str">
        <f>IF(H106="NEW","NEW",IF(VLOOKUP(B106,'R&amp;C_5.15.1'!$B$2:$G$453,4,FALSE)=E106,"","UPDATED"))</f>
        <v/>
      </c>
      <c r="L106" s="42" t="str">
        <f>IF(H106="NEW","NEW",IF(VLOOKUP(B106,'R&amp;C_5.15.1'!$B$2:$G$453,5,FALSE)=F106,"","UPDATED"))</f>
        <v/>
      </c>
      <c r="M106" s="42" t="str">
        <f>IF(H106="NEW","NEW",IF(VLOOKUP(B106,'R&amp;C_5.15.1'!$B$2:$G$453,6,FALSE)=G106,"","UPDATED"))</f>
        <v/>
      </c>
      <c r="N106" s="42" t="str">
        <f>IF(CONCATENATE(Table2[[#This Row],[Check 
Code]],Table2[[#This Row],[Check 
Funct.]],Table2[[#This Row],[Check 
Tech.]],Table2[[#This Row],[Check DROOLS]],Table2[[#This Row],[Check Domain]],Table2[[#This Row],[Check 
Tag]])="","",1)</f>
        <v/>
      </c>
    </row>
    <row r="107" spans="1:14" ht="102" x14ac:dyDescent="0.25">
      <c r="A107" s="51" t="s">
        <v>353</v>
      </c>
      <c r="B107" s="46" t="s">
        <v>354</v>
      </c>
      <c r="C107" s="48" t="s">
        <v>355</v>
      </c>
      <c r="D107" s="48" t="s">
        <v>356</v>
      </c>
      <c r="E107" s="46" t="s">
        <v>15</v>
      </c>
      <c r="F107" s="46" t="s">
        <v>10</v>
      </c>
      <c r="G107" s="46" t="s">
        <v>1593</v>
      </c>
      <c r="H107" s="42" t="str">
        <f>IFERROR(IF(VLOOKUP(B107,'R&amp;C_5.15.1'!$B$2:$G$453,1,FALSE)=B107,"",),"NEW")</f>
        <v/>
      </c>
      <c r="I107" s="42" t="str">
        <f>IF(H107="NEW","NEW",IF(VLOOKUP(B107,'R&amp;C_5.15.1'!$B$2:$G$453,2,FALSE)=C107,"","UPDATED"))</f>
        <v/>
      </c>
      <c r="J107" s="42" t="str">
        <f>IF(H107="NEW","NEW",IF(VLOOKUP(B107,'R&amp;C_5.15.1'!$B$2:$G$453,3,FALSE)=D107,"","UPDATED"))</f>
        <v/>
      </c>
      <c r="K107" s="42" t="str">
        <f>IF(H107="NEW","NEW",IF(VLOOKUP(B107,'R&amp;C_5.15.1'!$B$2:$G$453,4,FALSE)=E107,"","UPDATED"))</f>
        <v/>
      </c>
      <c r="L107" s="42" t="str">
        <f>IF(H107="NEW","NEW",IF(VLOOKUP(B107,'R&amp;C_5.15.1'!$B$2:$G$453,5,FALSE)=F107,"","UPDATED"))</f>
        <v/>
      </c>
      <c r="M107" s="42" t="str">
        <f>IF(H107="NEW","NEW",IF(VLOOKUP(B107,'R&amp;C_5.15.1'!$B$2:$G$453,6,FALSE)=G107,"","UPDATED"))</f>
        <v/>
      </c>
      <c r="N107" s="42" t="str">
        <f>IF(CONCATENATE(Table2[[#This Row],[Check 
Code]],Table2[[#This Row],[Check 
Funct.]],Table2[[#This Row],[Check 
Tech.]],Table2[[#This Row],[Check DROOLS]],Table2[[#This Row],[Check Domain]],Table2[[#This Row],[Check 
Tag]])="","",1)</f>
        <v/>
      </c>
    </row>
    <row r="108" spans="1:14" ht="63.75" x14ac:dyDescent="0.25">
      <c r="A108" s="51" t="s">
        <v>357</v>
      </c>
      <c r="B108" s="49" t="s">
        <v>358</v>
      </c>
      <c r="C108" s="50" t="s">
        <v>359</v>
      </c>
      <c r="D108" s="50" t="s">
        <v>360</v>
      </c>
      <c r="E108" s="49" t="s">
        <v>15</v>
      </c>
      <c r="F108" s="49" t="s">
        <v>10</v>
      </c>
      <c r="G108" s="49" t="s">
        <v>1593</v>
      </c>
      <c r="H108" s="42" t="str">
        <f>IFERROR(IF(VLOOKUP(B108,'R&amp;C_5.15.1'!$B$2:$G$453,1,FALSE)=B108,"",),"NEW")</f>
        <v/>
      </c>
      <c r="I108" s="42" t="str">
        <f>IF(H108="NEW","NEW",IF(VLOOKUP(B108,'R&amp;C_5.15.1'!$B$2:$G$453,2,FALSE)=C108,"","UPDATED"))</f>
        <v/>
      </c>
      <c r="J108" s="42" t="str">
        <f>IF(H108="NEW","NEW",IF(VLOOKUP(B108,'R&amp;C_5.15.1'!$B$2:$G$453,3,FALSE)=D108,"","UPDATED"))</f>
        <v/>
      </c>
      <c r="K108" s="42" t="str">
        <f>IF(H108="NEW","NEW",IF(VLOOKUP(B108,'R&amp;C_5.15.1'!$B$2:$G$453,4,FALSE)=E108,"","UPDATED"))</f>
        <v/>
      </c>
      <c r="L108" s="42" t="str">
        <f>IF(H108="NEW","NEW",IF(VLOOKUP(B108,'R&amp;C_5.15.1'!$B$2:$G$453,5,FALSE)=F108,"","UPDATED"))</f>
        <v/>
      </c>
      <c r="M108" s="42" t="str">
        <f>IF(H108="NEW","NEW",IF(VLOOKUP(B108,'R&amp;C_5.15.1'!$B$2:$G$453,6,FALSE)=G108,"","UPDATED"))</f>
        <v/>
      </c>
      <c r="N108" s="42" t="str">
        <f>IF(CONCATENATE(Table2[[#This Row],[Check 
Code]],Table2[[#This Row],[Check 
Funct.]],Table2[[#This Row],[Check 
Tech.]],Table2[[#This Row],[Check DROOLS]],Table2[[#This Row],[Check Domain]],Table2[[#This Row],[Check 
Tag]])="","",1)</f>
        <v/>
      </c>
    </row>
    <row r="109" spans="1:14" ht="165.75" x14ac:dyDescent="0.25">
      <c r="A109" s="51" t="s">
        <v>361</v>
      </c>
      <c r="B109" s="46" t="s">
        <v>362</v>
      </c>
      <c r="C109" s="48" t="s">
        <v>363</v>
      </c>
      <c r="D109" s="48" t="s">
        <v>364</v>
      </c>
      <c r="E109" s="46" t="s">
        <v>15</v>
      </c>
      <c r="F109" s="46" t="s">
        <v>10</v>
      </c>
      <c r="G109" s="46" t="s">
        <v>1593</v>
      </c>
      <c r="H109" s="42" t="str">
        <f>IFERROR(IF(VLOOKUP(B109,'R&amp;C_5.15.1'!$B$2:$G$453,1,FALSE)=B109,"",),"NEW")</f>
        <v/>
      </c>
      <c r="I109" s="42" t="str">
        <f>IF(H109="NEW","NEW",IF(VLOOKUP(B109,'R&amp;C_5.15.1'!$B$2:$G$453,2,FALSE)=C109,"","UPDATED"))</f>
        <v/>
      </c>
      <c r="J109" s="42" t="str">
        <f>IF(H109="NEW","NEW",IF(VLOOKUP(B109,'R&amp;C_5.15.1'!$B$2:$G$453,3,FALSE)=D109,"","UPDATED"))</f>
        <v/>
      </c>
      <c r="K109" s="42" t="str">
        <f>IF(H109="NEW","NEW",IF(VLOOKUP(B109,'R&amp;C_5.15.1'!$B$2:$G$453,4,FALSE)=E109,"","UPDATED"))</f>
        <v/>
      </c>
      <c r="L109" s="42" t="str">
        <f>IF(H109="NEW","NEW",IF(VLOOKUP(B109,'R&amp;C_5.15.1'!$B$2:$G$453,5,FALSE)=F109,"","UPDATED"))</f>
        <v/>
      </c>
      <c r="M109" s="42" t="str">
        <f>IF(H109="NEW","NEW",IF(VLOOKUP(B109,'R&amp;C_5.15.1'!$B$2:$G$453,6,FALSE)=G109,"","UPDATED"))</f>
        <v/>
      </c>
      <c r="N109" s="42" t="str">
        <f>IF(CONCATENATE(Table2[[#This Row],[Check 
Code]],Table2[[#This Row],[Check 
Funct.]],Table2[[#This Row],[Check 
Tech.]],Table2[[#This Row],[Check DROOLS]],Table2[[#This Row],[Check Domain]],Table2[[#This Row],[Check 
Tag]])="","",1)</f>
        <v/>
      </c>
    </row>
    <row r="110" spans="1:14" ht="204" x14ac:dyDescent="0.25">
      <c r="A110" s="51" t="s">
        <v>365</v>
      </c>
      <c r="B110" s="49" t="s">
        <v>366</v>
      </c>
      <c r="C110" s="50" t="s">
        <v>367</v>
      </c>
      <c r="D110" s="50" t="s">
        <v>368</v>
      </c>
      <c r="E110" s="49" t="s">
        <v>15</v>
      </c>
      <c r="F110" s="49" t="s">
        <v>10</v>
      </c>
      <c r="G110" s="49" t="s">
        <v>1593</v>
      </c>
      <c r="H110" s="42" t="str">
        <f>IFERROR(IF(VLOOKUP(B110,'R&amp;C_5.15.1'!$B$2:$G$453,1,FALSE)=B110,"",),"NEW")</f>
        <v/>
      </c>
      <c r="I110" s="42" t="str">
        <f>IF(H110="NEW","NEW",IF(VLOOKUP(B110,'R&amp;C_5.15.1'!$B$2:$G$453,2,FALSE)=C110,"","UPDATED"))</f>
        <v/>
      </c>
      <c r="J110" s="42" t="str">
        <f>IF(H110="NEW","NEW",IF(VLOOKUP(B110,'R&amp;C_5.15.1'!$B$2:$G$453,3,FALSE)=D110,"","UPDATED"))</f>
        <v/>
      </c>
      <c r="K110" s="42" t="str">
        <f>IF(H110="NEW","NEW",IF(VLOOKUP(B110,'R&amp;C_5.15.1'!$B$2:$G$453,4,FALSE)=E110,"","UPDATED"))</f>
        <v/>
      </c>
      <c r="L110" s="42" t="str">
        <f>IF(H110="NEW","NEW",IF(VLOOKUP(B110,'R&amp;C_5.15.1'!$B$2:$G$453,5,FALSE)=F110,"","UPDATED"))</f>
        <v/>
      </c>
      <c r="M110" s="42" t="str">
        <f>IF(H110="NEW","NEW",IF(VLOOKUP(B110,'R&amp;C_5.15.1'!$B$2:$G$453,6,FALSE)=G110,"","UPDATED"))</f>
        <v/>
      </c>
      <c r="N110" s="42" t="str">
        <f>IF(CONCATENATE(Table2[[#This Row],[Check 
Code]],Table2[[#This Row],[Check 
Funct.]],Table2[[#This Row],[Check 
Tech.]],Table2[[#This Row],[Check DROOLS]],Table2[[#This Row],[Check Domain]],Table2[[#This Row],[Check 
Tag]])="","",1)</f>
        <v/>
      </c>
    </row>
    <row r="111" spans="1:14" ht="63.75" x14ac:dyDescent="0.25">
      <c r="A111" s="51" t="s">
        <v>369</v>
      </c>
      <c r="B111" s="46" t="s">
        <v>370</v>
      </c>
      <c r="C111" s="48" t="s">
        <v>371</v>
      </c>
      <c r="D111" s="48" t="s">
        <v>372</v>
      </c>
      <c r="E111" s="46" t="s">
        <v>15</v>
      </c>
      <c r="F111" s="46" t="s">
        <v>10</v>
      </c>
      <c r="G111" s="46" t="s">
        <v>1621</v>
      </c>
      <c r="H111" s="42" t="str">
        <f>IFERROR(IF(VLOOKUP(B111,'R&amp;C_5.15.1'!$B$2:$G$453,1,FALSE)=B111,"",),"NEW")</f>
        <v/>
      </c>
      <c r="I111" s="42" t="str">
        <f>IF(H111="NEW","NEW",IF(VLOOKUP(B111,'R&amp;C_5.15.1'!$B$2:$G$453,2,FALSE)=C111,"","UPDATED"))</f>
        <v/>
      </c>
      <c r="J111" s="42" t="str">
        <f>IF(H111="NEW","NEW",IF(VLOOKUP(B111,'R&amp;C_5.15.1'!$B$2:$G$453,3,FALSE)=D111,"","UPDATED"))</f>
        <v/>
      </c>
      <c r="K111" s="42" t="str">
        <f>IF(H111="NEW","NEW",IF(VLOOKUP(B111,'R&amp;C_5.15.1'!$B$2:$G$453,4,FALSE)=E111,"","UPDATED"))</f>
        <v/>
      </c>
      <c r="L111" s="42" t="str">
        <f>IF(H111="NEW","NEW",IF(VLOOKUP(B111,'R&amp;C_5.15.1'!$B$2:$G$453,5,FALSE)=F111,"","UPDATED"))</f>
        <v/>
      </c>
      <c r="M111" s="42" t="str">
        <f>IF(H111="NEW","NEW",IF(VLOOKUP(B111,'R&amp;C_5.15.1'!$B$2:$G$453,6,FALSE)=G111,"","UPDATED"))</f>
        <v/>
      </c>
      <c r="N111" s="42" t="str">
        <f>IF(CONCATENATE(Table2[[#This Row],[Check 
Code]],Table2[[#This Row],[Check 
Funct.]],Table2[[#This Row],[Check 
Tech.]],Table2[[#This Row],[Check DROOLS]],Table2[[#This Row],[Check Domain]],Table2[[#This Row],[Check 
Tag]])="","",1)</f>
        <v/>
      </c>
    </row>
    <row r="112" spans="1:14" ht="38.25" x14ac:dyDescent="0.25">
      <c r="A112" s="51" t="s">
        <v>373</v>
      </c>
      <c r="B112" s="49" t="s">
        <v>374</v>
      </c>
      <c r="C112" s="50" t="s">
        <v>375</v>
      </c>
      <c r="D112" s="50" t="s">
        <v>376</v>
      </c>
      <c r="E112" s="49" t="s">
        <v>15</v>
      </c>
      <c r="F112" s="49" t="s">
        <v>10</v>
      </c>
      <c r="G112" s="49" t="s">
        <v>1593</v>
      </c>
      <c r="H112" s="42" t="str">
        <f>IFERROR(IF(VLOOKUP(B112,'R&amp;C_5.15.1'!$B$2:$G$453,1,FALSE)=B112,"",),"NEW")</f>
        <v/>
      </c>
      <c r="I112" s="42" t="str">
        <f>IF(H112="NEW","NEW",IF(VLOOKUP(B112,'R&amp;C_5.15.1'!$B$2:$G$453,2,FALSE)=C112,"","UPDATED"))</f>
        <v/>
      </c>
      <c r="J112" s="42" t="str">
        <f>IF(H112="NEW","NEW",IF(VLOOKUP(B112,'R&amp;C_5.15.1'!$B$2:$G$453,3,FALSE)=D112,"","UPDATED"))</f>
        <v/>
      </c>
      <c r="K112" s="42" t="str">
        <f>IF(H112="NEW","NEW",IF(VLOOKUP(B112,'R&amp;C_5.15.1'!$B$2:$G$453,4,FALSE)=E112,"","UPDATED"))</f>
        <v/>
      </c>
      <c r="L112" s="42" t="str">
        <f>IF(H112="NEW","NEW",IF(VLOOKUP(B112,'R&amp;C_5.15.1'!$B$2:$G$453,5,FALSE)=F112,"","UPDATED"))</f>
        <v/>
      </c>
      <c r="M112" s="42" t="str">
        <f>IF(H112="NEW","NEW",IF(VLOOKUP(B112,'R&amp;C_5.15.1'!$B$2:$G$453,6,FALSE)=G112,"","UPDATED"))</f>
        <v/>
      </c>
      <c r="N112" s="42" t="str">
        <f>IF(CONCATENATE(Table2[[#This Row],[Check 
Code]],Table2[[#This Row],[Check 
Funct.]],Table2[[#This Row],[Check 
Tech.]],Table2[[#This Row],[Check DROOLS]],Table2[[#This Row],[Check Domain]],Table2[[#This Row],[Check 
Tag]])="","",1)</f>
        <v/>
      </c>
    </row>
    <row r="113" spans="1:14" ht="114.75" x14ac:dyDescent="0.25">
      <c r="A113" s="51" t="s">
        <v>377</v>
      </c>
      <c r="B113" s="46" t="s">
        <v>378</v>
      </c>
      <c r="C113" s="48" t="s">
        <v>379</v>
      </c>
      <c r="D113" s="48" t="s">
        <v>380</v>
      </c>
      <c r="E113" s="46" t="s">
        <v>15</v>
      </c>
      <c r="F113" s="46" t="s">
        <v>10</v>
      </c>
      <c r="G113" s="46" t="s">
        <v>1630</v>
      </c>
      <c r="H113" s="42" t="str">
        <f>IFERROR(IF(VLOOKUP(B113,'R&amp;C_5.15.1'!$B$2:$G$453,1,FALSE)=B113,"",),"NEW")</f>
        <v/>
      </c>
      <c r="I113" s="42" t="str">
        <f>IF(H113="NEW","NEW",IF(VLOOKUP(B113,'R&amp;C_5.15.1'!$B$2:$G$453,2,FALSE)=C113,"","UPDATED"))</f>
        <v/>
      </c>
      <c r="J113" s="42" t="str">
        <f>IF(H113="NEW","NEW",IF(VLOOKUP(B113,'R&amp;C_5.15.1'!$B$2:$G$453,3,FALSE)=D113,"","UPDATED"))</f>
        <v/>
      </c>
      <c r="K113" s="42" t="str">
        <f>IF(H113="NEW","NEW",IF(VLOOKUP(B113,'R&amp;C_5.15.1'!$B$2:$G$453,4,FALSE)=E113,"","UPDATED"))</f>
        <v/>
      </c>
      <c r="L113" s="42" t="str">
        <f>IF(H113="NEW","NEW",IF(VLOOKUP(B113,'R&amp;C_5.15.1'!$B$2:$G$453,5,FALSE)=F113,"","UPDATED"))</f>
        <v/>
      </c>
      <c r="M113" s="42" t="str">
        <f>IF(H113="NEW","NEW",IF(VLOOKUP(B113,'R&amp;C_5.15.1'!$B$2:$G$453,6,FALSE)=G113,"","UPDATED"))</f>
        <v/>
      </c>
      <c r="N113" s="42" t="str">
        <f>IF(CONCATENATE(Table2[[#This Row],[Check 
Code]],Table2[[#This Row],[Check 
Funct.]],Table2[[#This Row],[Check 
Tech.]],Table2[[#This Row],[Check DROOLS]],Table2[[#This Row],[Check Domain]],Table2[[#This Row],[Check 
Tag]])="","",1)</f>
        <v/>
      </c>
    </row>
    <row r="114" spans="1:14" ht="409.5" x14ac:dyDescent="0.25">
      <c r="A114" s="51" t="s">
        <v>381</v>
      </c>
      <c r="B114" s="49" t="s">
        <v>382</v>
      </c>
      <c r="C114" s="50" t="s">
        <v>383</v>
      </c>
      <c r="D114" s="50" t="s">
        <v>384</v>
      </c>
      <c r="E114" s="49" t="s">
        <v>9</v>
      </c>
      <c r="F114" s="49" t="s">
        <v>10</v>
      </c>
      <c r="G114" s="49" t="s">
        <v>1637</v>
      </c>
      <c r="H114" s="42" t="str">
        <f>IFERROR(IF(VLOOKUP(B114,'R&amp;C_5.15.1'!$B$2:$G$453,1,FALSE)=B114,"",),"NEW")</f>
        <v/>
      </c>
      <c r="I114" s="42" t="str">
        <f>IF(H114="NEW","NEW",IF(VLOOKUP(B114,'R&amp;C_5.15.1'!$B$2:$G$453,2,FALSE)=C114,"","UPDATED"))</f>
        <v/>
      </c>
      <c r="J114" s="42" t="str">
        <f>IF(H114="NEW","NEW",IF(VLOOKUP(B114,'R&amp;C_5.15.1'!$B$2:$G$453,3,FALSE)=D114,"","UPDATED"))</f>
        <v/>
      </c>
      <c r="K114" s="42" t="str">
        <f>IF(H114="NEW","NEW",IF(VLOOKUP(B114,'R&amp;C_5.15.1'!$B$2:$G$453,4,FALSE)=E114,"","UPDATED"))</f>
        <v/>
      </c>
      <c r="L114" s="42" t="str">
        <f>IF(H114="NEW","NEW",IF(VLOOKUP(B114,'R&amp;C_5.15.1'!$B$2:$G$453,5,FALSE)=F114,"","UPDATED"))</f>
        <v/>
      </c>
      <c r="M114" s="42" t="str">
        <f>IF(H114="NEW","NEW",IF(VLOOKUP(B114,'R&amp;C_5.15.1'!$B$2:$G$453,6,FALSE)=G114,"","UPDATED"))</f>
        <v/>
      </c>
      <c r="N114" s="42" t="str">
        <f>IF(CONCATENATE(Table2[[#This Row],[Check 
Code]],Table2[[#This Row],[Check 
Funct.]],Table2[[#This Row],[Check 
Tech.]],Table2[[#This Row],[Check DROOLS]],Table2[[#This Row],[Check Domain]],Table2[[#This Row],[Check 
Tag]])="","",1)</f>
        <v/>
      </c>
    </row>
    <row r="115" spans="1:14" ht="140.25" x14ac:dyDescent="0.25">
      <c r="A115" s="51" t="s">
        <v>385</v>
      </c>
      <c r="B115" s="46" t="s">
        <v>386</v>
      </c>
      <c r="C115" s="48" t="s">
        <v>387</v>
      </c>
      <c r="D115" s="48" t="s">
        <v>388</v>
      </c>
      <c r="E115" s="46" t="s">
        <v>15</v>
      </c>
      <c r="F115" s="46" t="s">
        <v>10</v>
      </c>
      <c r="G115" s="46" t="s">
        <v>1621</v>
      </c>
      <c r="H115" s="42" t="str">
        <f>IFERROR(IF(VLOOKUP(B115,'R&amp;C_5.15.1'!$B$2:$G$453,1,FALSE)=B115,"",),"NEW")</f>
        <v/>
      </c>
      <c r="I115" s="42" t="str">
        <f>IF(H115="NEW","NEW",IF(VLOOKUP(B115,'R&amp;C_5.15.1'!$B$2:$G$453,2,FALSE)=C115,"","UPDATED"))</f>
        <v/>
      </c>
      <c r="J115" s="42" t="str">
        <f>IF(H115="NEW","NEW",IF(VLOOKUP(B115,'R&amp;C_5.15.1'!$B$2:$G$453,3,FALSE)=D115,"","UPDATED"))</f>
        <v/>
      </c>
      <c r="K115" s="42" t="str">
        <f>IF(H115="NEW","NEW",IF(VLOOKUP(B115,'R&amp;C_5.15.1'!$B$2:$G$453,4,FALSE)=E115,"","UPDATED"))</f>
        <v/>
      </c>
      <c r="L115" s="42" t="str">
        <f>IF(H115="NEW","NEW",IF(VLOOKUP(B115,'R&amp;C_5.15.1'!$B$2:$G$453,5,FALSE)=F115,"","UPDATED"))</f>
        <v/>
      </c>
      <c r="M115" s="42" t="str">
        <f>IF(H115="NEW","NEW",IF(VLOOKUP(B115,'R&amp;C_5.15.1'!$B$2:$G$453,6,FALSE)=G115,"","UPDATED"))</f>
        <v/>
      </c>
      <c r="N115" s="42" t="str">
        <f>IF(CONCATENATE(Table2[[#This Row],[Check 
Code]],Table2[[#This Row],[Check 
Funct.]],Table2[[#This Row],[Check 
Tech.]],Table2[[#This Row],[Check DROOLS]],Table2[[#This Row],[Check Domain]],Table2[[#This Row],[Check 
Tag]])="","",1)</f>
        <v/>
      </c>
    </row>
    <row r="116" spans="1:14" ht="63.75" x14ac:dyDescent="0.25">
      <c r="A116" s="51" t="s">
        <v>389</v>
      </c>
      <c r="B116" s="49" t="s">
        <v>390</v>
      </c>
      <c r="C116" s="50" t="s">
        <v>391</v>
      </c>
      <c r="D116" s="50" t="s">
        <v>392</v>
      </c>
      <c r="E116" s="49" t="s">
        <v>15</v>
      </c>
      <c r="F116" s="49" t="s">
        <v>10</v>
      </c>
      <c r="G116" s="49" t="s">
        <v>1621</v>
      </c>
      <c r="H116" s="42" t="str">
        <f>IFERROR(IF(VLOOKUP(B116,'R&amp;C_5.15.1'!$B$2:$G$453,1,FALSE)=B116,"",),"NEW")</f>
        <v/>
      </c>
      <c r="I116" s="42" t="str">
        <f>IF(H116="NEW","NEW",IF(VLOOKUP(B116,'R&amp;C_5.15.1'!$B$2:$G$453,2,FALSE)=C116,"","UPDATED"))</f>
        <v/>
      </c>
      <c r="J116" s="42" t="str">
        <f>IF(H116="NEW","NEW",IF(VLOOKUP(B116,'R&amp;C_5.15.1'!$B$2:$G$453,3,FALSE)=D116,"","UPDATED"))</f>
        <v/>
      </c>
      <c r="K116" s="42" t="str">
        <f>IF(H116="NEW","NEW",IF(VLOOKUP(B116,'R&amp;C_5.15.1'!$B$2:$G$453,4,FALSE)=E116,"","UPDATED"))</f>
        <v/>
      </c>
      <c r="L116" s="42" t="str">
        <f>IF(H116="NEW","NEW",IF(VLOOKUP(B116,'R&amp;C_5.15.1'!$B$2:$G$453,5,FALSE)=F116,"","UPDATED"))</f>
        <v/>
      </c>
      <c r="M116" s="42" t="str">
        <f>IF(H116="NEW","NEW",IF(VLOOKUP(B116,'R&amp;C_5.15.1'!$B$2:$G$453,6,FALSE)=G116,"","UPDATED"))</f>
        <v/>
      </c>
      <c r="N116" s="42" t="str">
        <f>IF(CONCATENATE(Table2[[#This Row],[Check 
Code]],Table2[[#This Row],[Check 
Funct.]],Table2[[#This Row],[Check 
Tech.]],Table2[[#This Row],[Check DROOLS]],Table2[[#This Row],[Check Domain]],Table2[[#This Row],[Check 
Tag]])="","",1)</f>
        <v/>
      </c>
    </row>
    <row r="117" spans="1:14" ht="38.25" x14ac:dyDescent="0.25">
      <c r="A117" s="51" t="s">
        <v>393</v>
      </c>
      <c r="B117" s="46" t="s">
        <v>394</v>
      </c>
      <c r="C117" s="48" t="s">
        <v>395</v>
      </c>
      <c r="D117" s="48" t="s">
        <v>396</v>
      </c>
      <c r="E117" s="46" t="s">
        <v>15</v>
      </c>
      <c r="F117" s="46" t="s">
        <v>10</v>
      </c>
      <c r="G117" s="46" t="s">
        <v>1593</v>
      </c>
      <c r="H117" s="42" t="str">
        <f>IFERROR(IF(VLOOKUP(B117,'R&amp;C_5.15.1'!$B$2:$G$453,1,FALSE)=B117,"",),"NEW")</f>
        <v/>
      </c>
      <c r="I117" s="42" t="str">
        <f>IF(H117="NEW","NEW",IF(VLOOKUP(B117,'R&amp;C_5.15.1'!$B$2:$G$453,2,FALSE)=C117,"","UPDATED"))</f>
        <v/>
      </c>
      <c r="J117" s="42" t="str">
        <f>IF(H117="NEW","NEW",IF(VLOOKUP(B117,'R&amp;C_5.15.1'!$B$2:$G$453,3,FALSE)=D117,"","UPDATED"))</f>
        <v/>
      </c>
      <c r="K117" s="42" t="str">
        <f>IF(H117="NEW","NEW",IF(VLOOKUP(B117,'R&amp;C_5.15.1'!$B$2:$G$453,4,FALSE)=E117,"","UPDATED"))</f>
        <v/>
      </c>
      <c r="L117" s="42" t="str">
        <f>IF(H117="NEW","NEW",IF(VLOOKUP(B117,'R&amp;C_5.15.1'!$B$2:$G$453,5,FALSE)=F117,"","UPDATED"))</f>
        <v/>
      </c>
      <c r="M117" s="42" t="str">
        <f>IF(H117="NEW","NEW",IF(VLOOKUP(B117,'R&amp;C_5.15.1'!$B$2:$G$453,6,FALSE)=G117,"","UPDATED"))</f>
        <v/>
      </c>
      <c r="N117" s="42" t="str">
        <f>IF(CONCATENATE(Table2[[#This Row],[Check 
Code]],Table2[[#This Row],[Check 
Funct.]],Table2[[#This Row],[Check 
Tech.]],Table2[[#This Row],[Check DROOLS]],Table2[[#This Row],[Check Domain]],Table2[[#This Row],[Check 
Tag]])="","",1)</f>
        <v/>
      </c>
    </row>
    <row r="118" spans="1:14" ht="76.5" x14ac:dyDescent="0.25">
      <c r="A118" s="51" t="s">
        <v>397</v>
      </c>
      <c r="B118" s="49" t="s">
        <v>398</v>
      </c>
      <c r="C118" s="50" t="s">
        <v>399</v>
      </c>
      <c r="D118" s="50" t="s">
        <v>400</v>
      </c>
      <c r="E118" s="49" t="s">
        <v>15</v>
      </c>
      <c r="F118" s="49" t="s">
        <v>10</v>
      </c>
      <c r="G118" s="49" t="s">
        <v>1593</v>
      </c>
      <c r="H118" s="42" t="str">
        <f>IFERROR(IF(VLOOKUP(B118,'R&amp;C_5.15.1'!$B$2:$G$453,1,FALSE)=B118,"",),"NEW")</f>
        <v/>
      </c>
      <c r="I118" s="42" t="str">
        <f>IF(H118="NEW","NEW",IF(VLOOKUP(B118,'R&amp;C_5.15.1'!$B$2:$G$453,2,FALSE)=C118,"","UPDATED"))</f>
        <v/>
      </c>
      <c r="J118" s="42" t="str">
        <f>IF(H118="NEW","NEW",IF(VLOOKUP(B118,'R&amp;C_5.15.1'!$B$2:$G$453,3,FALSE)=D118,"","UPDATED"))</f>
        <v/>
      </c>
      <c r="K118" s="42" t="str">
        <f>IF(H118="NEW","NEW",IF(VLOOKUP(B118,'R&amp;C_5.15.1'!$B$2:$G$453,4,FALSE)=E118,"","UPDATED"))</f>
        <v/>
      </c>
      <c r="L118" s="42" t="str">
        <f>IF(H118="NEW","NEW",IF(VLOOKUP(B118,'R&amp;C_5.15.1'!$B$2:$G$453,5,FALSE)=F118,"","UPDATED"))</f>
        <v/>
      </c>
      <c r="M118" s="42" t="str">
        <f>IF(H118="NEW","NEW",IF(VLOOKUP(B118,'R&amp;C_5.15.1'!$B$2:$G$453,6,FALSE)=G118,"","UPDATED"))</f>
        <v/>
      </c>
      <c r="N118" s="42" t="str">
        <f>IF(CONCATENATE(Table2[[#This Row],[Check 
Code]],Table2[[#This Row],[Check 
Funct.]],Table2[[#This Row],[Check 
Tech.]],Table2[[#This Row],[Check DROOLS]],Table2[[#This Row],[Check Domain]],Table2[[#This Row],[Check 
Tag]])="","",1)</f>
        <v/>
      </c>
    </row>
    <row r="119" spans="1:14" ht="331.5" x14ac:dyDescent="0.25">
      <c r="A119" s="51" t="s">
        <v>401</v>
      </c>
      <c r="B119" s="46" t="s">
        <v>402</v>
      </c>
      <c r="C119" s="48" t="s">
        <v>403</v>
      </c>
      <c r="D119" s="48" t="s">
        <v>404</v>
      </c>
      <c r="E119" s="46" t="s">
        <v>15</v>
      </c>
      <c r="F119" s="46" t="s">
        <v>10</v>
      </c>
      <c r="G119" s="46" t="s">
        <v>1593</v>
      </c>
      <c r="H119" s="42" t="str">
        <f>IFERROR(IF(VLOOKUP(B119,'R&amp;C_5.15.1'!$B$2:$G$453,1,FALSE)=B119,"",),"NEW")</f>
        <v/>
      </c>
      <c r="I119" s="42" t="str">
        <f>IF(H119="NEW","NEW",IF(VLOOKUP(B119,'R&amp;C_5.15.1'!$B$2:$G$453,2,FALSE)=C119,"","UPDATED"))</f>
        <v/>
      </c>
      <c r="J119" s="42" t="str">
        <f>IF(H119="NEW","NEW",IF(VLOOKUP(B119,'R&amp;C_5.15.1'!$B$2:$G$453,3,FALSE)=D119,"","UPDATED"))</f>
        <v/>
      </c>
      <c r="K119" s="42" t="str">
        <f>IF(H119="NEW","NEW",IF(VLOOKUP(B119,'R&amp;C_5.15.1'!$B$2:$G$453,4,FALSE)=E119,"","UPDATED"))</f>
        <v/>
      </c>
      <c r="L119" s="42" t="str">
        <f>IF(H119="NEW","NEW",IF(VLOOKUP(B119,'R&amp;C_5.15.1'!$B$2:$G$453,5,FALSE)=F119,"","UPDATED"))</f>
        <v/>
      </c>
      <c r="M119" s="42" t="str">
        <f>IF(H119="NEW","NEW",IF(VLOOKUP(B119,'R&amp;C_5.15.1'!$B$2:$G$453,6,FALSE)=G119,"","UPDATED"))</f>
        <v/>
      </c>
      <c r="N119" s="42" t="str">
        <f>IF(CONCATENATE(Table2[[#This Row],[Check 
Code]],Table2[[#This Row],[Check 
Funct.]],Table2[[#This Row],[Check 
Tech.]],Table2[[#This Row],[Check DROOLS]],Table2[[#This Row],[Check Domain]],Table2[[#This Row],[Check 
Tag]])="","",1)</f>
        <v/>
      </c>
    </row>
    <row r="120" spans="1:14" ht="63.75" x14ac:dyDescent="0.25">
      <c r="A120" s="51" t="s">
        <v>405</v>
      </c>
      <c r="B120" s="49" t="s">
        <v>406</v>
      </c>
      <c r="C120" s="50" t="s">
        <v>407</v>
      </c>
      <c r="D120" s="50" t="s">
        <v>408</v>
      </c>
      <c r="E120" s="49" t="s">
        <v>15</v>
      </c>
      <c r="F120" s="49" t="s">
        <v>10</v>
      </c>
      <c r="G120" s="49" t="s">
        <v>1593</v>
      </c>
      <c r="H120" s="42" t="str">
        <f>IFERROR(IF(VLOOKUP(B120,'R&amp;C_5.15.1'!$B$2:$G$453,1,FALSE)=B120,"",),"NEW")</f>
        <v/>
      </c>
      <c r="I120" s="42" t="str">
        <f>IF(H120="NEW","NEW",IF(VLOOKUP(B120,'R&amp;C_5.15.1'!$B$2:$G$453,2,FALSE)=C120,"","UPDATED"))</f>
        <v/>
      </c>
      <c r="J120" s="42" t="str">
        <f>IF(H120="NEW","NEW",IF(VLOOKUP(B120,'R&amp;C_5.15.1'!$B$2:$G$453,3,FALSE)=D120,"","UPDATED"))</f>
        <v/>
      </c>
      <c r="K120" s="42" t="str">
        <f>IF(H120="NEW","NEW",IF(VLOOKUP(B120,'R&amp;C_5.15.1'!$B$2:$G$453,4,FALSE)=E120,"","UPDATED"))</f>
        <v/>
      </c>
      <c r="L120" s="42" t="str">
        <f>IF(H120="NEW","NEW",IF(VLOOKUP(B120,'R&amp;C_5.15.1'!$B$2:$G$453,5,FALSE)=F120,"","UPDATED"))</f>
        <v/>
      </c>
      <c r="M120" s="42" t="str">
        <f>IF(H120="NEW","NEW",IF(VLOOKUP(B120,'R&amp;C_5.15.1'!$B$2:$G$453,6,FALSE)=G120,"","UPDATED"))</f>
        <v/>
      </c>
      <c r="N120" s="42" t="str">
        <f>IF(CONCATENATE(Table2[[#This Row],[Check 
Code]],Table2[[#This Row],[Check 
Funct.]],Table2[[#This Row],[Check 
Tech.]],Table2[[#This Row],[Check DROOLS]],Table2[[#This Row],[Check Domain]],Table2[[#This Row],[Check 
Tag]])="","",1)</f>
        <v/>
      </c>
    </row>
    <row r="121" spans="1:14" ht="63.75" x14ac:dyDescent="0.25">
      <c r="A121" s="51" t="s">
        <v>409</v>
      </c>
      <c r="B121" s="46" t="s">
        <v>410</v>
      </c>
      <c r="C121" s="48" t="s">
        <v>411</v>
      </c>
      <c r="D121" s="48" t="s">
        <v>412</v>
      </c>
      <c r="E121" s="46" t="s">
        <v>15</v>
      </c>
      <c r="F121" s="46" t="s">
        <v>10</v>
      </c>
      <c r="G121" s="46" t="s">
        <v>1593</v>
      </c>
      <c r="H121" s="42" t="str">
        <f>IFERROR(IF(VLOOKUP(B121,'R&amp;C_5.15.1'!$B$2:$G$453,1,FALSE)=B121,"",),"NEW")</f>
        <v/>
      </c>
      <c r="I121" s="42" t="str">
        <f>IF(H121="NEW","NEW",IF(VLOOKUP(B121,'R&amp;C_5.15.1'!$B$2:$G$453,2,FALSE)=C121,"","UPDATED"))</f>
        <v/>
      </c>
      <c r="J121" s="42" t="str">
        <f>IF(H121="NEW","NEW",IF(VLOOKUP(B121,'R&amp;C_5.15.1'!$B$2:$G$453,3,FALSE)=D121,"","UPDATED"))</f>
        <v/>
      </c>
      <c r="K121" s="42" t="str">
        <f>IF(H121="NEW","NEW",IF(VLOOKUP(B121,'R&amp;C_5.15.1'!$B$2:$G$453,4,FALSE)=E121,"","UPDATED"))</f>
        <v/>
      </c>
      <c r="L121" s="42" t="str">
        <f>IF(H121="NEW","NEW",IF(VLOOKUP(B121,'R&amp;C_5.15.1'!$B$2:$G$453,5,FALSE)=F121,"","UPDATED"))</f>
        <v/>
      </c>
      <c r="M121" s="42" t="str">
        <f>IF(H121="NEW","NEW",IF(VLOOKUP(B121,'R&amp;C_5.15.1'!$B$2:$G$453,6,FALSE)=G121,"","UPDATED"))</f>
        <v/>
      </c>
      <c r="N121" s="42" t="str">
        <f>IF(CONCATENATE(Table2[[#This Row],[Check 
Code]],Table2[[#This Row],[Check 
Funct.]],Table2[[#This Row],[Check 
Tech.]],Table2[[#This Row],[Check DROOLS]],Table2[[#This Row],[Check Domain]],Table2[[#This Row],[Check 
Tag]])="","",1)</f>
        <v/>
      </c>
    </row>
    <row r="122" spans="1:14" ht="114.75" x14ac:dyDescent="0.25">
      <c r="A122" s="51" t="s">
        <v>413</v>
      </c>
      <c r="B122" s="49" t="s">
        <v>414</v>
      </c>
      <c r="C122" s="50" t="s">
        <v>415</v>
      </c>
      <c r="D122" s="50" t="s">
        <v>416</v>
      </c>
      <c r="E122" s="49" t="s">
        <v>15</v>
      </c>
      <c r="F122" s="49" t="s">
        <v>10</v>
      </c>
      <c r="G122" s="49" t="s">
        <v>1593</v>
      </c>
      <c r="H122" s="42" t="str">
        <f>IFERROR(IF(VLOOKUP(B122,'R&amp;C_5.15.1'!$B$2:$G$453,1,FALSE)=B122,"",),"NEW")</f>
        <v/>
      </c>
      <c r="I122" s="42" t="str">
        <f>IF(H122="NEW","NEW",IF(VLOOKUP(B122,'R&amp;C_5.15.1'!$B$2:$G$453,2,FALSE)=C122,"","UPDATED"))</f>
        <v/>
      </c>
      <c r="J122" s="42" t="str">
        <f>IF(H122="NEW","NEW",IF(VLOOKUP(B122,'R&amp;C_5.15.1'!$B$2:$G$453,3,FALSE)=D122,"","UPDATED"))</f>
        <v/>
      </c>
      <c r="K122" s="42" t="str">
        <f>IF(H122="NEW","NEW",IF(VLOOKUP(B122,'R&amp;C_5.15.1'!$B$2:$G$453,4,FALSE)=E122,"","UPDATED"))</f>
        <v/>
      </c>
      <c r="L122" s="42" t="str">
        <f>IF(H122="NEW","NEW",IF(VLOOKUP(B122,'R&amp;C_5.15.1'!$B$2:$G$453,5,FALSE)=F122,"","UPDATED"))</f>
        <v/>
      </c>
      <c r="M122" s="42" t="str">
        <f>IF(H122="NEW","NEW",IF(VLOOKUP(B122,'R&amp;C_5.15.1'!$B$2:$G$453,6,FALSE)=G122,"","UPDATED"))</f>
        <v/>
      </c>
      <c r="N122" s="42" t="str">
        <f>IF(CONCATENATE(Table2[[#This Row],[Check 
Code]],Table2[[#This Row],[Check 
Funct.]],Table2[[#This Row],[Check 
Tech.]],Table2[[#This Row],[Check DROOLS]],Table2[[#This Row],[Check Domain]],Table2[[#This Row],[Check 
Tag]])="","",1)</f>
        <v/>
      </c>
    </row>
    <row r="123" spans="1:14" ht="38.25" x14ac:dyDescent="0.25">
      <c r="A123" s="51" t="s">
        <v>417</v>
      </c>
      <c r="B123" s="46" t="s">
        <v>418</v>
      </c>
      <c r="C123" s="48" t="s">
        <v>419</v>
      </c>
      <c r="D123" s="48" t="s">
        <v>420</v>
      </c>
      <c r="E123" s="46" t="s">
        <v>15</v>
      </c>
      <c r="F123" s="46" t="s">
        <v>10</v>
      </c>
      <c r="G123" s="46" t="s">
        <v>1593</v>
      </c>
      <c r="H123" s="42" t="str">
        <f>IFERROR(IF(VLOOKUP(B123,'R&amp;C_5.15.1'!$B$2:$G$453,1,FALSE)=B123,"",),"NEW")</f>
        <v/>
      </c>
      <c r="I123" s="42" t="str">
        <f>IF(H123="NEW","NEW",IF(VLOOKUP(B123,'R&amp;C_5.15.1'!$B$2:$G$453,2,FALSE)=C123,"","UPDATED"))</f>
        <v/>
      </c>
      <c r="J123" s="42" t="str">
        <f>IF(H123="NEW","NEW",IF(VLOOKUP(B123,'R&amp;C_5.15.1'!$B$2:$G$453,3,FALSE)=D123,"","UPDATED"))</f>
        <v/>
      </c>
      <c r="K123" s="42" t="str">
        <f>IF(H123="NEW","NEW",IF(VLOOKUP(B123,'R&amp;C_5.15.1'!$B$2:$G$453,4,FALSE)=E123,"","UPDATED"))</f>
        <v/>
      </c>
      <c r="L123" s="42" t="str">
        <f>IF(H123="NEW","NEW",IF(VLOOKUP(B123,'R&amp;C_5.15.1'!$B$2:$G$453,5,FALSE)=F123,"","UPDATED"))</f>
        <v/>
      </c>
      <c r="M123" s="42" t="str">
        <f>IF(H123="NEW","NEW",IF(VLOOKUP(B123,'R&amp;C_5.15.1'!$B$2:$G$453,6,FALSE)=G123,"","UPDATED"))</f>
        <v/>
      </c>
      <c r="N123" s="42" t="str">
        <f>IF(CONCATENATE(Table2[[#This Row],[Check 
Code]],Table2[[#This Row],[Check 
Funct.]],Table2[[#This Row],[Check 
Tech.]],Table2[[#This Row],[Check DROOLS]],Table2[[#This Row],[Check Domain]],Table2[[#This Row],[Check 
Tag]])="","",1)</f>
        <v/>
      </c>
    </row>
    <row r="124" spans="1:14" ht="51" x14ac:dyDescent="0.25">
      <c r="A124" s="51" t="s">
        <v>421</v>
      </c>
      <c r="B124" s="49" t="s">
        <v>422</v>
      </c>
      <c r="C124" s="50" t="s">
        <v>423</v>
      </c>
      <c r="D124" s="50" t="s">
        <v>424</v>
      </c>
      <c r="E124" s="49" t="s">
        <v>15</v>
      </c>
      <c r="F124" s="49" t="s">
        <v>10</v>
      </c>
      <c r="G124" s="49" t="s">
        <v>1621</v>
      </c>
      <c r="H124" s="42" t="str">
        <f>IFERROR(IF(VLOOKUP(B124,'R&amp;C_5.15.1'!$B$2:$G$453,1,FALSE)=B124,"",),"NEW")</f>
        <v/>
      </c>
      <c r="I124" s="42" t="str">
        <f>IF(H124="NEW","NEW",IF(VLOOKUP(B124,'R&amp;C_5.15.1'!$B$2:$G$453,2,FALSE)=C124,"","UPDATED"))</f>
        <v/>
      </c>
      <c r="J124" s="42" t="str">
        <f>IF(H124="NEW","NEW",IF(VLOOKUP(B124,'R&amp;C_5.15.1'!$B$2:$G$453,3,FALSE)=D124,"","UPDATED"))</f>
        <v/>
      </c>
      <c r="K124" s="42" t="str">
        <f>IF(H124="NEW","NEW",IF(VLOOKUP(B124,'R&amp;C_5.15.1'!$B$2:$G$453,4,FALSE)=E124,"","UPDATED"))</f>
        <v/>
      </c>
      <c r="L124" s="42" t="str">
        <f>IF(H124="NEW","NEW",IF(VLOOKUP(B124,'R&amp;C_5.15.1'!$B$2:$G$453,5,FALSE)=F124,"","UPDATED"))</f>
        <v/>
      </c>
      <c r="M124" s="42" t="str">
        <f>IF(H124="NEW","NEW",IF(VLOOKUP(B124,'R&amp;C_5.15.1'!$B$2:$G$453,6,FALSE)=G124,"","UPDATED"))</f>
        <v/>
      </c>
      <c r="N124" s="42" t="str">
        <f>IF(CONCATENATE(Table2[[#This Row],[Check 
Code]],Table2[[#This Row],[Check 
Funct.]],Table2[[#This Row],[Check 
Tech.]],Table2[[#This Row],[Check DROOLS]],Table2[[#This Row],[Check Domain]],Table2[[#This Row],[Check 
Tag]])="","",1)</f>
        <v/>
      </c>
    </row>
    <row r="125" spans="1:14" ht="38.25" x14ac:dyDescent="0.25">
      <c r="A125" s="51" t="s">
        <v>425</v>
      </c>
      <c r="B125" s="46" t="s">
        <v>426</v>
      </c>
      <c r="C125" s="48" t="s">
        <v>427</v>
      </c>
      <c r="D125" s="48" t="s">
        <v>428</v>
      </c>
      <c r="E125" s="46" t="s">
        <v>15</v>
      </c>
      <c r="F125" s="46" t="s">
        <v>10</v>
      </c>
      <c r="G125" s="46" t="s">
        <v>1621</v>
      </c>
      <c r="H125" s="42" t="str">
        <f>IFERROR(IF(VLOOKUP(B125,'R&amp;C_5.15.1'!$B$2:$G$453,1,FALSE)=B125,"",),"NEW")</f>
        <v/>
      </c>
      <c r="I125" s="42" t="str">
        <f>IF(H125="NEW","NEW",IF(VLOOKUP(B125,'R&amp;C_5.15.1'!$B$2:$G$453,2,FALSE)=C125,"","UPDATED"))</f>
        <v/>
      </c>
      <c r="J125" s="42" t="str">
        <f>IF(H125="NEW","NEW",IF(VLOOKUP(B125,'R&amp;C_5.15.1'!$B$2:$G$453,3,FALSE)=D125,"","UPDATED"))</f>
        <v/>
      </c>
      <c r="K125" s="42" t="str">
        <f>IF(H125="NEW","NEW",IF(VLOOKUP(B125,'R&amp;C_5.15.1'!$B$2:$G$453,4,FALSE)=E125,"","UPDATED"))</f>
        <v/>
      </c>
      <c r="L125" s="42" t="str">
        <f>IF(H125="NEW","NEW",IF(VLOOKUP(B125,'R&amp;C_5.15.1'!$B$2:$G$453,5,FALSE)=F125,"","UPDATED"))</f>
        <v/>
      </c>
      <c r="M125" s="42" t="str">
        <f>IF(H125="NEW","NEW",IF(VLOOKUP(B125,'R&amp;C_5.15.1'!$B$2:$G$453,6,FALSE)=G125,"","UPDATED"))</f>
        <v/>
      </c>
      <c r="N125" s="42" t="str">
        <f>IF(CONCATENATE(Table2[[#This Row],[Check 
Code]],Table2[[#This Row],[Check 
Funct.]],Table2[[#This Row],[Check 
Tech.]],Table2[[#This Row],[Check DROOLS]],Table2[[#This Row],[Check Domain]],Table2[[#This Row],[Check 
Tag]])="","",1)</f>
        <v/>
      </c>
    </row>
    <row r="126" spans="1:14" ht="165.75" x14ac:dyDescent="0.25">
      <c r="A126" s="51" t="s">
        <v>429</v>
      </c>
      <c r="B126" s="49" t="s">
        <v>430</v>
      </c>
      <c r="C126" s="50" t="s">
        <v>431</v>
      </c>
      <c r="D126" s="50" t="s">
        <v>432</v>
      </c>
      <c r="E126" s="49" t="s">
        <v>15</v>
      </c>
      <c r="F126" s="49" t="s">
        <v>10</v>
      </c>
      <c r="G126" s="49" t="s">
        <v>1623</v>
      </c>
      <c r="H126" s="42" t="str">
        <f>IFERROR(IF(VLOOKUP(B126,'R&amp;C_5.15.1'!$B$2:$G$453,1,FALSE)=B126,"",),"NEW")</f>
        <v/>
      </c>
      <c r="I126" s="42" t="str">
        <f>IF(H126="NEW","NEW",IF(VLOOKUP(B126,'R&amp;C_5.15.1'!$B$2:$G$453,2,FALSE)=C126,"","UPDATED"))</f>
        <v/>
      </c>
      <c r="J126" s="42" t="str">
        <f>IF(H126="NEW","NEW",IF(VLOOKUP(B126,'R&amp;C_5.15.1'!$B$2:$G$453,3,FALSE)=D126,"","UPDATED"))</f>
        <v/>
      </c>
      <c r="K126" s="42" t="str">
        <f>IF(H126="NEW","NEW",IF(VLOOKUP(B126,'R&amp;C_5.15.1'!$B$2:$G$453,4,FALSE)=E126,"","UPDATED"))</f>
        <v/>
      </c>
      <c r="L126" s="42" t="str">
        <f>IF(H126="NEW","NEW",IF(VLOOKUP(B126,'R&amp;C_5.15.1'!$B$2:$G$453,5,FALSE)=F126,"","UPDATED"))</f>
        <v/>
      </c>
      <c r="M126" s="42" t="str">
        <f>IF(H126="NEW","NEW",IF(VLOOKUP(B126,'R&amp;C_5.15.1'!$B$2:$G$453,6,FALSE)=G126,"","UPDATED"))</f>
        <v/>
      </c>
      <c r="N126" s="42" t="str">
        <f>IF(CONCATENATE(Table2[[#This Row],[Check 
Code]],Table2[[#This Row],[Check 
Funct.]],Table2[[#This Row],[Check 
Tech.]],Table2[[#This Row],[Check DROOLS]],Table2[[#This Row],[Check Domain]],Table2[[#This Row],[Check 
Tag]])="","",1)</f>
        <v/>
      </c>
    </row>
    <row r="127" spans="1:14" ht="76.5" x14ac:dyDescent="0.25">
      <c r="A127" s="51" t="s">
        <v>433</v>
      </c>
      <c r="B127" s="46" t="s">
        <v>434</v>
      </c>
      <c r="C127" s="48" t="s">
        <v>435</v>
      </c>
      <c r="D127" s="48" t="s">
        <v>436</v>
      </c>
      <c r="E127" s="46" t="s">
        <v>15</v>
      </c>
      <c r="F127" s="46" t="s">
        <v>10</v>
      </c>
      <c r="G127" s="46" t="s">
        <v>1635</v>
      </c>
      <c r="H127" s="42" t="str">
        <f>IFERROR(IF(VLOOKUP(B127,'R&amp;C_5.15.1'!$B$2:$G$453,1,FALSE)=B127,"",),"NEW")</f>
        <v/>
      </c>
      <c r="I127" s="42" t="str">
        <f>IF(H127="NEW","NEW",IF(VLOOKUP(B127,'R&amp;C_5.15.1'!$B$2:$G$453,2,FALSE)=C127,"","UPDATED"))</f>
        <v/>
      </c>
      <c r="J127" s="42" t="str">
        <f>IF(H127="NEW","NEW",IF(VLOOKUP(B127,'R&amp;C_5.15.1'!$B$2:$G$453,3,FALSE)=D127,"","UPDATED"))</f>
        <v/>
      </c>
      <c r="K127" s="42" t="str">
        <f>IF(H127="NEW","NEW",IF(VLOOKUP(B127,'R&amp;C_5.15.1'!$B$2:$G$453,4,FALSE)=E127,"","UPDATED"))</f>
        <v/>
      </c>
      <c r="L127" s="42" t="str">
        <f>IF(H127="NEW","NEW",IF(VLOOKUP(B127,'R&amp;C_5.15.1'!$B$2:$G$453,5,FALSE)=F127,"","UPDATED"))</f>
        <v/>
      </c>
      <c r="M127" s="42" t="str">
        <f>IF(H127="NEW","NEW",IF(VLOOKUP(B127,'R&amp;C_5.15.1'!$B$2:$G$453,6,FALSE)=G127,"","UPDATED"))</f>
        <v/>
      </c>
      <c r="N127" s="42" t="str">
        <f>IF(CONCATENATE(Table2[[#This Row],[Check 
Code]],Table2[[#This Row],[Check 
Funct.]],Table2[[#This Row],[Check 
Tech.]],Table2[[#This Row],[Check DROOLS]],Table2[[#This Row],[Check Domain]],Table2[[#This Row],[Check 
Tag]])="","",1)</f>
        <v/>
      </c>
    </row>
    <row r="128" spans="1:14" ht="140.25" x14ac:dyDescent="0.25">
      <c r="A128" s="51" t="s">
        <v>437</v>
      </c>
      <c r="B128" s="49" t="s">
        <v>438</v>
      </c>
      <c r="C128" s="50" t="s">
        <v>439</v>
      </c>
      <c r="D128" s="50" t="s">
        <v>440</v>
      </c>
      <c r="E128" s="49" t="s">
        <v>15</v>
      </c>
      <c r="F128" s="49" t="s">
        <v>10</v>
      </c>
      <c r="G128" s="49" t="s">
        <v>1627</v>
      </c>
      <c r="H128" s="42" t="str">
        <f>IFERROR(IF(VLOOKUP(B128,'R&amp;C_5.15.1'!$B$2:$G$453,1,FALSE)=B128,"",),"NEW")</f>
        <v/>
      </c>
      <c r="I128" s="42" t="str">
        <f>IF(H128="NEW","NEW",IF(VLOOKUP(B128,'R&amp;C_5.15.1'!$B$2:$G$453,2,FALSE)=C128,"","UPDATED"))</f>
        <v/>
      </c>
      <c r="J128" s="42" t="str">
        <f>IF(H128="NEW","NEW",IF(VLOOKUP(B128,'R&amp;C_5.15.1'!$B$2:$G$453,3,FALSE)=D128,"","UPDATED"))</f>
        <v/>
      </c>
      <c r="K128" s="42" t="str">
        <f>IF(H128="NEW","NEW",IF(VLOOKUP(B128,'R&amp;C_5.15.1'!$B$2:$G$453,4,FALSE)=E128,"","UPDATED"))</f>
        <v/>
      </c>
      <c r="L128" s="42" t="str">
        <f>IF(H128="NEW","NEW",IF(VLOOKUP(B128,'R&amp;C_5.15.1'!$B$2:$G$453,5,FALSE)=F128,"","UPDATED"))</f>
        <v/>
      </c>
      <c r="M128" s="42" t="str">
        <f>IF(H128="NEW","NEW",IF(VLOOKUP(B128,'R&amp;C_5.15.1'!$B$2:$G$453,6,FALSE)=G128,"","UPDATED"))</f>
        <v/>
      </c>
      <c r="N128" s="42" t="str">
        <f>IF(CONCATENATE(Table2[[#This Row],[Check 
Code]],Table2[[#This Row],[Check 
Funct.]],Table2[[#This Row],[Check 
Tech.]],Table2[[#This Row],[Check DROOLS]],Table2[[#This Row],[Check Domain]],Table2[[#This Row],[Check 
Tag]])="","",1)</f>
        <v/>
      </c>
    </row>
    <row r="129" spans="1:14" ht="140.25" x14ac:dyDescent="0.25">
      <c r="A129" s="51" t="s">
        <v>441</v>
      </c>
      <c r="B129" s="46" t="s">
        <v>442</v>
      </c>
      <c r="C129" s="47" t="s">
        <v>443</v>
      </c>
      <c r="D129" s="47" t="s">
        <v>444</v>
      </c>
      <c r="E129" s="46" t="s">
        <v>15</v>
      </c>
      <c r="F129" s="46" t="s">
        <v>10</v>
      </c>
      <c r="G129" s="46" t="s">
        <v>1632</v>
      </c>
      <c r="H129" s="42" t="str">
        <f>IFERROR(IF(VLOOKUP(B129,'R&amp;C_5.15.1'!$B$2:$G$453,1,FALSE)=B129,"",),"NEW")</f>
        <v/>
      </c>
      <c r="I129" s="42" t="str">
        <f>IF(H129="NEW","NEW",IF(VLOOKUP(B129,'R&amp;C_5.15.1'!$B$2:$G$453,2,FALSE)=C129,"","UPDATED"))</f>
        <v>UPDATED</v>
      </c>
      <c r="J129" s="42" t="str">
        <f>IF(H129="NEW","NEW",IF(VLOOKUP(B129,'R&amp;C_5.15.1'!$B$2:$G$453,3,FALSE)=D129,"","UPDATED"))</f>
        <v>UPDATED</v>
      </c>
      <c r="K129" s="42" t="str">
        <f>IF(H129="NEW","NEW",IF(VLOOKUP(B129,'R&amp;C_5.15.1'!$B$2:$G$453,4,FALSE)=E129,"","UPDATED"))</f>
        <v/>
      </c>
      <c r="L129" s="42" t="str">
        <f>IF(H129="NEW","NEW",IF(VLOOKUP(B129,'R&amp;C_5.15.1'!$B$2:$G$453,5,FALSE)=F129,"","UPDATED"))</f>
        <v/>
      </c>
      <c r="M129" s="42" t="str">
        <f>IF(H129="NEW","NEW",IF(VLOOKUP(B129,'R&amp;C_5.15.1'!$B$2:$G$453,6,FALSE)=G129,"","UPDATED"))</f>
        <v/>
      </c>
      <c r="N129" s="42">
        <f>IF(CONCATENATE(Table2[[#This Row],[Check 
Code]],Table2[[#This Row],[Check 
Funct.]],Table2[[#This Row],[Check 
Tech.]],Table2[[#This Row],[Check DROOLS]],Table2[[#This Row],[Check Domain]],Table2[[#This Row],[Check 
Tag]])="","",1)</f>
        <v>1</v>
      </c>
    </row>
    <row r="130" spans="1:14" ht="63.75" x14ac:dyDescent="0.25">
      <c r="A130" s="51" t="s">
        <v>445</v>
      </c>
      <c r="B130" s="49" t="s">
        <v>446</v>
      </c>
      <c r="C130" s="50" t="s">
        <v>447</v>
      </c>
      <c r="D130" s="50" t="s">
        <v>448</v>
      </c>
      <c r="E130" s="49" t="s">
        <v>15</v>
      </c>
      <c r="F130" s="49" t="s">
        <v>10</v>
      </c>
      <c r="G130" s="49" t="s">
        <v>1632</v>
      </c>
      <c r="H130" s="42" t="str">
        <f>IFERROR(IF(VLOOKUP(B130,'R&amp;C_5.15.1'!$B$2:$G$453,1,FALSE)=B130,"",),"NEW")</f>
        <v/>
      </c>
      <c r="I130" s="42" t="str">
        <f>IF(H130="NEW","NEW",IF(VLOOKUP(B130,'R&amp;C_5.15.1'!$B$2:$G$453,2,FALSE)=C130,"","UPDATED"))</f>
        <v/>
      </c>
      <c r="J130" s="42" t="str">
        <f>IF(H130="NEW","NEW",IF(VLOOKUP(B130,'R&amp;C_5.15.1'!$B$2:$G$453,3,FALSE)=D130,"","UPDATED"))</f>
        <v/>
      </c>
      <c r="K130" s="42" t="str">
        <f>IF(H130="NEW","NEW",IF(VLOOKUP(B130,'R&amp;C_5.15.1'!$B$2:$G$453,4,FALSE)=E130,"","UPDATED"))</f>
        <v/>
      </c>
      <c r="L130" s="42" t="str">
        <f>IF(H130="NEW","NEW",IF(VLOOKUP(B130,'R&amp;C_5.15.1'!$B$2:$G$453,5,FALSE)=F130,"","UPDATED"))</f>
        <v/>
      </c>
      <c r="M130" s="42" t="str">
        <f>IF(H130="NEW","NEW",IF(VLOOKUP(B130,'R&amp;C_5.15.1'!$B$2:$G$453,6,FALSE)=G130,"","UPDATED"))</f>
        <v/>
      </c>
      <c r="N130" s="42" t="str">
        <f>IF(CONCATENATE(Table2[[#This Row],[Check 
Code]],Table2[[#This Row],[Check 
Funct.]],Table2[[#This Row],[Check 
Tech.]],Table2[[#This Row],[Check DROOLS]],Table2[[#This Row],[Check Domain]],Table2[[#This Row],[Check 
Tag]])="","",1)</f>
        <v/>
      </c>
    </row>
    <row r="131" spans="1:14" ht="51" x14ac:dyDescent="0.25">
      <c r="A131" s="51" t="s">
        <v>449</v>
      </c>
      <c r="B131" s="46" t="s">
        <v>450</v>
      </c>
      <c r="C131" s="48" t="s">
        <v>451</v>
      </c>
      <c r="D131" s="48" t="s">
        <v>452</v>
      </c>
      <c r="E131" s="46" t="s">
        <v>15</v>
      </c>
      <c r="F131" s="46" t="s">
        <v>10</v>
      </c>
      <c r="G131" s="46" t="s">
        <v>1593</v>
      </c>
      <c r="H131" s="42" t="str">
        <f>IFERROR(IF(VLOOKUP(B131,'R&amp;C_5.15.1'!$B$2:$G$453,1,FALSE)=B131,"",),"NEW")</f>
        <v/>
      </c>
      <c r="I131" s="42" t="str">
        <f>IF(H131="NEW","NEW",IF(VLOOKUP(B131,'R&amp;C_5.15.1'!$B$2:$G$453,2,FALSE)=C131,"","UPDATED"))</f>
        <v/>
      </c>
      <c r="J131" s="42" t="str">
        <f>IF(H131="NEW","NEW",IF(VLOOKUP(B131,'R&amp;C_5.15.1'!$B$2:$G$453,3,FALSE)=D131,"","UPDATED"))</f>
        <v/>
      </c>
      <c r="K131" s="42" t="str">
        <f>IF(H131="NEW","NEW",IF(VLOOKUP(B131,'R&amp;C_5.15.1'!$B$2:$G$453,4,FALSE)=E131,"","UPDATED"))</f>
        <v/>
      </c>
      <c r="L131" s="42" t="str">
        <f>IF(H131="NEW","NEW",IF(VLOOKUP(B131,'R&amp;C_5.15.1'!$B$2:$G$453,5,FALSE)=F131,"","UPDATED"))</f>
        <v/>
      </c>
      <c r="M131" s="42" t="str">
        <f>IF(H131="NEW","NEW",IF(VLOOKUP(B131,'R&amp;C_5.15.1'!$B$2:$G$453,6,FALSE)=G131,"","UPDATED"))</f>
        <v/>
      </c>
      <c r="N131" s="42" t="str">
        <f>IF(CONCATENATE(Table2[[#This Row],[Check 
Code]],Table2[[#This Row],[Check 
Funct.]],Table2[[#This Row],[Check 
Tech.]],Table2[[#This Row],[Check DROOLS]],Table2[[#This Row],[Check Domain]],Table2[[#This Row],[Check 
Tag]])="","",1)</f>
        <v/>
      </c>
    </row>
    <row r="132" spans="1:14" ht="38.25" x14ac:dyDescent="0.25">
      <c r="A132" s="51" t="s">
        <v>453</v>
      </c>
      <c r="B132" s="49" t="s">
        <v>454</v>
      </c>
      <c r="C132" s="47" t="s">
        <v>455</v>
      </c>
      <c r="D132" s="50" t="s">
        <v>456</v>
      </c>
      <c r="E132" s="49" t="s">
        <v>15</v>
      </c>
      <c r="F132" s="49" t="s">
        <v>10</v>
      </c>
      <c r="G132" s="49" t="s">
        <v>1593</v>
      </c>
      <c r="H132" s="42" t="str">
        <f>IFERROR(IF(VLOOKUP(B132,'R&amp;C_5.15.1'!$B$2:$G$453,1,FALSE)=B132,"",),"NEW")</f>
        <v/>
      </c>
      <c r="I132" s="42" t="str">
        <f>IF(H132="NEW","NEW",IF(VLOOKUP(B132,'R&amp;C_5.15.1'!$B$2:$G$453,2,FALSE)=C132,"","UPDATED"))</f>
        <v>UPDATED</v>
      </c>
      <c r="J132" s="42" t="str">
        <f>IF(H132="NEW","NEW",IF(VLOOKUP(B132,'R&amp;C_5.15.1'!$B$2:$G$453,3,FALSE)=D132,"","UPDATED"))</f>
        <v/>
      </c>
      <c r="K132" s="42" t="str">
        <f>IF(H132="NEW","NEW",IF(VLOOKUP(B132,'R&amp;C_5.15.1'!$B$2:$G$453,4,FALSE)=E132,"","UPDATED"))</f>
        <v/>
      </c>
      <c r="L132" s="42" t="str">
        <f>IF(H132="NEW","NEW",IF(VLOOKUP(B132,'R&amp;C_5.15.1'!$B$2:$G$453,5,FALSE)=F132,"","UPDATED"))</f>
        <v/>
      </c>
      <c r="M132" s="42" t="str">
        <f>IF(H132="NEW","NEW",IF(VLOOKUP(B132,'R&amp;C_5.15.1'!$B$2:$G$453,6,FALSE)=G132,"","UPDATED"))</f>
        <v/>
      </c>
      <c r="N132" s="42">
        <f>IF(CONCATENATE(Table2[[#This Row],[Check 
Code]],Table2[[#This Row],[Check 
Funct.]],Table2[[#This Row],[Check 
Tech.]],Table2[[#This Row],[Check DROOLS]],Table2[[#This Row],[Check Domain]],Table2[[#This Row],[Check 
Tag]])="","",1)</f>
        <v>1</v>
      </c>
    </row>
    <row r="133" spans="1:14" ht="38.25" x14ac:dyDescent="0.25">
      <c r="A133" s="51" t="s">
        <v>457</v>
      </c>
      <c r="B133" s="46" t="s">
        <v>458</v>
      </c>
      <c r="C133" s="48" t="s">
        <v>459</v>
      </c>
      <c r="D133" s="48" t="s">
        <v>460</v>
      </c>
      <c r="E133" s="46" t="s">
        <v>15</v>
      </c>
      <c r="F133" s="46" t="s">
        <v>10</v>
      </c>
      <c r="G133" s="46" t="s">
        <v>1621</v>
      </c>
      <c r="H133" s="42" t="str">
        <f>IFERROR(IF(VLOOKUP(B133,'R&amp;C_5.15.1'!$B$2:$G$453,1,FALSE)=B133,"",),"NEW")</f>
        <v/>
      </c>
      <c r="I133" s="42" t="str">
        <f>IF(H133="NEW","NEW",IF(VLOOKUP(B133,'R&amp;C_5.15.1'!$B$2:$G$453,2,FALSE)=C133,"","UPDATED"))</f>
        <v/>
      </c>
      <c r="J133" s="42" t="str">
        <f>IF(H133="NEW","NEW",IF(VLOOKUP(B133,'R&amp;C_5.15.1'!$B$2:$G$453,3,FALSE)=D133,"","UPDATED"))</f>
        <v/>
      </c>
      <c r="K133" s="42" t="str">
        <f>IF(H133="NEW","NEW",IF(VLOOKUP(B133,'R&amp;C_5.15.1'!$B$2:$G$453,4,FALSE)=E133,"","UPDATED"))</f>
        <v/>
      </c>
      <c r="L133" s="42" t="str">
        <f>IF(H133="NEW","NEW",IF(VLOOKUP(B133,'R&amp;C_5.15.1'!$B$2:$G$453,5,FALSE)=F133,"","UPDATED"))</f>
        <v/>
      </c>
      <c r="M133" s="42" t="str">
        <f>IF(H133="NEW","NEW",IF(VLOOKUP(B133,'R&amp;C_5.15.1'!$B$2:$G$453,6,FALSE)=G133,"","UPDATED"))</f>
        <v/>
      </c>
      <c r="N133" s="42" t="str">
        <f>IF(CONCATENATE(Table2[[#This Row],[Check 
Code]],Table2[[#This Row],[Check 
Funct.]],Table2[[#This Row],[Check 
Tech.]],Table2[[#This Row],[Check DROOLS]],Table2[[#This Row],[Check Domain]],Table2[[#This Row],[Check 
Tag]])="","",1)</f>
        <v/>
      </c>
    </row>
    <row r="134" spans="1:14" ht="318.75" x14ac:dyDescent="0.25">
      <c r="A134" s="51" t="s">
        <v>461</v>
      </c>
      <c r="B134" s="49" t="s">
        <v>462</v>
      </c>
      <c r="C134" s="50" t="s">
        <v>463</v>
      </c>
      <c r="D134" s="50" t="s">
        <v>464</v>
      </c>
      <c r="E134" s="49" t="s">
        <v>15</v>
      </c>
      <c r="F134" s="49" t="s">
        <v>10</v>
      </c>
      <c r="G134" s="49" t="s">
        <v>1638</v>
      </c>
      <c r="H134" s="42" t="str">
        <f>IFERROR(IF(VLOOKUP(B134,'R&amp;C_5.15.1'!$B$2:$G$453,1,FALSE)=B134,"",),"NEW")</f>
        <v/>
      </c>
      <c r="I134" s="42" t="str">
        <f>IF(H134="NEW","NEW",IF(VLOOKUP(B134,'R&amp;C_5.15.1'!$B$2:$G$453,2,FALSE)=C134,"","UPDATED"))</f>
        <v/>
      </c>
      <c r="J134" s="42" t="str">
        <f>IF(H134="NEW","NEW",IF(VLOOKUP(B134,'R&amp;C_5.15.1'!$B$2:$G$453,3,FALSE)=D134,"","UPDATED"))</f>
        <v/>
      </c>
      <c r="K134" s="42" t="str">
        <f>IF(H134="NEW","NEW",IF(VLOOKUP(B134,'R&amp;C_5.15.1'!$B$2:$G$453,4,FALSE)=E134,"","UPDATED"))</f>
        <v/>
      </c>
      <c r="L134" s="42" t="str">
        <f>IF(H134="NEW","NEW",IF(VLOOKUP(B134,'R&amp;C_5.15.1'!$B$2:$G$453,5,FALSE)=F134,"","UPDATED"))</f>
        <v/>
      </c>
      <c r="M134" s="42" t="str">
        <f>IF(H134="NEW","NEW",IF(VLOOKUP(B134,'R&amp;C_5.15.1'!$B$2:$G$453,6,FALSE)=G134,"","UPDATED"))</f>
        <v/>
      </c>
      <c r="N134" s="42" t="str">
        <f>IF(CONCATENATE(Table2[[#This Row],[Check 
Code]],Table2[[#This Row],[Check 
Funct.]],Table2[[#This Row],[Check 
Tech.]],Table2[[#This Row],[Check DROOLS]],Table2[[#This Row],[Check Domain]],Table2[[#This Row],[Check 
Tag]])="","",1)</f>
        <v/>
      </c>
    </row>
    <row r="135" spans="1:14" ht="102" x14ac:dyDescent="0.25">
      <c r="A135" s="51" t="s">
        <v>465</v>
      </c>
      <c r="B135" s="46" t="s">
        <v>466</v>
      </c>
      <c r="C135" s="47" t="s">
        <v>467</v>
      </c>
      <c r="D135" s="47" t="s">
        <v>468</v>
      </c>
      <c r="E135" s="46" t="s">
        <v>15</v>
      </c>
      <c r="F135" s="46" t="s">
        <v>10</v>
      </c>
      <c r="G135" s="46" t="s">
        <v>1621</v>
      </c>
      <c r="H135" s="42" t="str">
        <f>IFERROR(IF(VLOOKUP(B135,'R&amp;C_5.15.1'!$B$2:$G$453,1,FALSE)=B135,"",),"NEW")</f>
        <v/>
      </c>
      <c r="I135" s="42" t="str">
        <f>IF(H135="NEW","NEW",IF(VLOOKUP(B135,'R&amp;C_5.15.1'!$B$2:$G$453,2,FALSE)=C135,"","UPDATED"))</f>
        <v>UPDATED</v>
      </c>
      <c r="J135" s="42" t="str">
        <f>IF(H135="NEW","NEW",IF(VLOOKUP(B135,'R&amp;C_5.15.1'!$B$2:$G$453,3,FALSE)=D135,"","UPDATED"))</f>
        <v>UPDATED</v>
      </c>
      <c r="K135" s="42" t="str">
        <f>IF(H135="NEW","NEW",IF(VLOOKUP(B135,'R&amp;C_5.15.1'!$B$2:$G$453,4,FALSE)=E135,"","UPDATED"))</f>
        <v/>
      </c>
      <c r="L135" s="42" t="str">
        <f>IF(H135="NEW","NEW",IF(VLOOKUP(B135,'R&amp;C_5.15.1'!$B$2:$G$453,5,FALSE)=F135,"","UPDATED"))</f>
        <v/>
      </c>
      <c r="M135" s="42" t="str">
        <f>IF(H135="NEW","NEW",IF(VLOOKUP(B135,'R&amp;C_5.15.1'!$B$2:$G$453,6,FALSE)=G135,"","UPDATED"))</f>
        <v/>
      </c>
      <c r="N135" s="42">
        <f>IF(CONCATENATE(Table2[[#This Row],[Check 
Code]],Table2[[#This Row],[Check 
Funct.]],Table2[[#This Row],[Check 
Tech.]],Table2[[#This Row],[Check DROOLS]],Table2[[#This Row],[Check Domain]],Table2[[#This Row],[Check 
Tag]])="","",1)</f>
        <v>1</v>
      </c>
    </row>
    <row r="136" spans="1:14" ht="76.5" x14ac:dyDescent="0.25">
      <c r="A136" s="51" t="s">
        <v>469</v>
      </c>
      <c r="B136" s="49" t="s">
        <v>470</v>
      </c>
      <c r="C136" s="50" t="s">
        <v>471</v>
      </c>
      <c r="D136" s="50" t="s">
        <v>472</v>
      </c>
      <c r="E136" s="49" t="s">
        <v>15</v>
      </c>
      <c r="F136" s="49" t="s">
        <v>10</v>
      </c>
      <c r="G136" s="49" t="s">
        <v>1613</v>
      </c>
      <c r="H136" s="42" t="str">
        <f>IFERROR(IF(VLOOKUP(B136,'R&amp;C_5.15.1'!$B$2:$G$453,1,FALSE)=B136,"",),"NEW")</f>
        <v/>
      </c>
      <c r="I136" s="42" t="str">
        <f>IF(H136="NEW","NEW",IF(VLOOKUP(B136,'R&amp;C_5.15.1'!$B$2:$G$453,2,FALSE)=C136,"","UPDATED"))</f>
        <v/>
      </c>
      <c r="J136" s="42" t="str">
        <f>IF(H136="NEW","NEW",IF(VLOOKUP(B136,'R&amp;C_5.15.1'!$B$2:$G$453,3,FALSE)=D136,"","UPDATED"))</f>
        <v/>
      </c>
      <c r="K136" s="42" t="str">
        <f>IF(H136="NEW","NEW",IF(VLOOKUP(B136,'R&amp;C_5.15.1'!$B$2:$G$453,4,FALSE)=E136,"","UPDATED"))</f>
        <v/>
      </c>
      <c r="L136" s="42" t="str">
        <f>IF(H136="NEW","NEW",IF(VLOOKUP(B136,'R&amp;C_5.15.1'!$B$2:$G$453,5,FALSE)=F136,"","UPDATED"))</f>
        <v/>
      </c>
      <c r="M136" s="42" t="str">
        <f>IF(H136="NEW","NEW",IF(VLOOKUP(B136,'R&amp;C_5.15.1'!$B$2:$G$453,6,FALSE)=G136,"","UPDATED"))</f>
        <v/>
      </c>
      <c r="N136" s="42" t="str">
        <f>IF(CONCATENATE(Table2[[#This Row],[Check 
Code]],Table2[[#This Row],[Check 
Funct.]],Table2[[#This Row],[Check 
Tech.]],Table2[[#This Row],[Check DROOLS]],Table2[[#This Row],[Check Domain]],Table2[[#This Row],[Check 
Tag]])="","",1)</f>
        <v/>
      </c>
    </row>
    <row r="137" spans="1:14" ht="140.25" x14ac:dyDescent="0.25">
      <c r="A137" s="51" t="s">
        <v>473</v>
      </c>
      <c r="B137" s="46" t="s">
        <v>474</v>
      </c>
      <c r="C137" s="48" t="s">
        <v>475</v>
      </c>
      <c r="D137" s="48" t="s">
        <v>476</v>
      </c>
      <c r="E137" s="46" t="s">
        <v>15</v>
      </c>
      <c r="F137" s="46" t="s">
        <v>10</v>
      </c>
      <c r="G137" s="46" t="s">
        <v>1632</v>
      </c>
      <c r="H137" s="42" t="str">
        <f>IFERROR(IF(VLOOKUP(B137,'R&amp;C_5.15.1'!$B$2:$G$453,1,FALSE)=B137,"",),"NEW")</f>
        <v/>
      </c>
      <c r="I137" s="42" t="str">
        <f>IF(H137="NEW","NEW",IF(VLOOKUP(B137,'R&amp;C_5.15.1'!$B$2:$G$453,2,FALSE)=C137,"","UPDATED"))</f>
        <v/>
      </c>
      <c r="J137" s="42" t="str">
        <f>IF(H137="NEW","NEW",IF(VLOOKUP(B137,'R&amp;C_5.15.1'!$B$2:$G$453,3,FALSE)=D137,"","UPDATED"))</f>
        <v/>
      </c>
      <c r="K137" s="42" t="str">
        <f>IF(H137="NEW","NEW",IF(VLOOKUP(B137,'R&amp;C_5.15.1'!$B$2:$G$453,4,FALSE)=E137,"","UPDATED"))</f>
        <v/>
      </c>
      <c r="L137" s="42" t="str">
        <f>IF(H137="NEW","NEW",IF(VLOOKUP(B137,'R&amp;C_5.15.1'!$B$2:$G$453,5,FALSE)=F137,"","UPDATED"))</f>
        <v/>
      </c>
      <c r="M137" s="42" t="str">
        <f>IF(H137="NEW","NEW",IF(VLOOKUP(B137,'R&amp;C_5.15.1'!$B$2:$G$453,6,FALSE)=G137,"","UPDATED"))</f>
        <v/>
      </c>
      <c r="N137" s="42" t="str">
        <f>IF(CONCATENATE(Table2[[#This Row],[Check 
Code]],Table2[[#This Row],[Check 
Funct.]],Table2[[#This Row],[Check 
Tech.]],Table2[[#This Row],[Check DROOLS]],Table2[[#This Row],[Check Domain]],Table2[[#This Row],[Check 
Tag]])="","",1)</f>
        <v/>
      </c>
    </row>
    <row r="138" spans="1:14" ht="409.5" x14ac:dyDescent="0.25">
      <c r="A138" s="51" t="s">
        <v>477</v>
      </c>
      <c r="B138" s="49" t="s">
        <v>478</v>
      </c>
      <c r="C138" s="50" t="s">
        <v>479</v>
      </c>
      <c r="D138" s="50" t="s">
        <v>480</v>
      </c>
      <c r="E138" s="49" t="s">
        <v>15</v>
      </c>
      <c r="F138" s="49" t="s">
        <v>10</v>
      </c>
      <c r="G138" s="49" t="s">
        <v>1639</v>
      </c>
      <c r="H138" s="42" t="str">
        <f>IFERROR(IF(VLOOKUP(B138,'R&amp;C_5.15.1'!$B$2:$G$453,1,FALSE)=B138,"",),"NEW")</f>
        <v/>
      </c>
      <c r="I138" s="42" t="str">
        <f>IF(H138="NEW","NEW",IF(VLOOKUP(B138,'R&amp;C_5.15.1'!$B$2:$G$453,2,FALSE)=C138,"","UPDATED"))</f>
        <v/>
      </c>
      <c r="J138" s="42" t="str">
        <f>IF(H138="NEW","NEW",IF(VLOOKUP(B138,'R&amp;C_5.15.1'!$B$2:$G$453,3,FALSE)=D138,"","UPDATED"))</f>
        <v/>
      </c>
      <c r="K138" s="42" t="str">
        <f>IF(H138="NEW","NEW",IF(VLOOKUP(B138,'R&amp;C_5.15.1'!$B$2:$G$453,4,FALSE)=E138,"","UPDATED"))</f>
        <v/>
      </c>
      <c r="L138" s="42" t="str">
        <f>IF(H138="NEW","NEW",IF(VLOOKUP(B138,'R&amp;C_5.15.1'!$B$2:$G$453,5,FALSE)=F138,"","UPDATED"))</f>
        <v/>
      </c>
      <c r="M138" s="42" t="str">
        <f>IF(H138="NEW","NEW",IF(VLOOKUP(B138,'R&amp;C_5.15.1'!$B$2:$G$453,6,FALSE)=G138,"","UPDATED"))</f>
        <v/>
      </c>
      <c r="N138" s="42" t="str">
        <f>IF(CONCATENATE(Table2[[#This Row],[Check 
Code]],Table2[[#This Row],[Check 
Funct.]],Table2[[#This Row],[Check 
Tech.]],Table2[[#This Row],[Check DROOLS]],Table2[[#This Row],[Check Domain]],Table2[[#This Row],[Check 
Tag]])="","",1)</f>
        <v/>
      </c>
    </row>
    <row r="139" spans="1:14" ht="63.75" x14ac:dyDescent="0.25">
      <c r="A139" s="51" t="s">
        <v>481</v>
      </c>
      <c r="B139" s="46" t="s">
        <v>482</v>
      </c>
      <c r="C139" s="48" t="s">
        <v>483</v>
      </c>
      <c r="D139" s="48" t="s">
        <v>484</v>
      </c>
      <c r="E139" s="46" t="s">
        <v>15</v>
      </c>
      <c r="F139" s="46" t="s">
        <v>10</v>
      </c>
      <c r="G139" s="46" t="s">
        <v>1630</v>
      </c>
      <c r="H139" s="42" t="str">
        <f>IFERROR(IF(VLOOKUP(B139,'R&amp;C_5.15.1'!$B$2:$G$453,1,FALSE)=B139,"",),"NEW")</f>
        <v/>
      </c>
      <c r="I139" s="42" t="str">
        <f>IF(H139="NEW","NEW",IF(VLOOKUP(B139,'R&amp;C_5.15.1'!$B$2:$G$453,2,FALSE)=C139,"","UPDATED"))</f>
        <v/>
      </c>
      <c r="J139" s="42" t="str">
        <f>IF(H139="NEW","NEW",IF(VLOOKUP(B139,'R&amp;C_5.15.1'!$B$2:$G$453,3,FALSE)=D139,"","UPDATED"))</f>
        <v/>
      </c>
      <c r="K139" s="42" t="str">
        <f>IF(H139="NEW","NEW",IF(VLOOKUP(B139,'R&amp;C_5.15.1'!$B$2:$G$453,4,FALSE)=E139,"","UPDATED"))</f>
        <v/>
      </c>
      <c r="L139" s="42" t="str">
        <f>IF(H139="NEW","NEW",IF(VLOOKUP(B139,'R&amp;C_5.15.1'!$B$2:$G$453,5,FALSE)=F139,"","UPDATED"))</f>
        <v/>
      </c>
      <c r="M139" s="42" t="str">
        <f>IF(H139="NEW","NEW",IF(VLOOKUP(B139,'R&amp;C_5.15.1'!$B$2:$G$453,6,FALSE)=G139,"","UPDATED"))</f>
        <v/>
      </c>
      <c r="N139" s="42" t="str">
        <f>IF(CONCATENATE(Table2[[#This Row],[Check 
Code]],Table2[[#This Row],[Check 
Funct.]],Table2[[#This Row],[Check 
Tech.]],Table2[[#This Row],[Check DROOLS]],Table2[[#This Row],[Check Domain]],Table2[[#This Row],[Check 
Tag]])="","",1)</f>
        <v/>
      </c>
    </row>
    <row r="140" spans="1:14" ht="38.25" x14ac:dyDescent="0.25">
      <c r="A140" s="51" t="s">
        <v>485</v>
      </c>
      <c r="B140" s="49" t="s">
        <v>486</v>
      </c>
      <c r="C140" s="50" t="s">
        <v>487</v>
      </c>
      <c r="D140" s="50" t="s">
        <v>488</v>
      </c>
      <c r="E140" s="49" t="s">
        <v>15</v>
      </c>
      <c r="F140" s="49" t="s">
        <v>10</v>
      </c>
      <c r="G140" s="49" t="s">
        <v>1607</v>
      </c>
      <c r="H140" s="42" t="str">
        <f>IFERROR(IF(VLOOKUP(B140,'R&amp;C_5.15.1'!$B$2:$G$453,1,FALSE)=B140,"",),"NEW")</f>
        <v/>
      </c>
      <c r="I140" s="42" t="str">
        <f>IF(H140="NEW","NEW",IF(VLOOKUP(B140,'R&amp;C_5.15.1'!$B$2:$G$453,2,FALSE)=C140,"","UPDATED"))</f>
        <v/>
      </c>
      <c r="J140" s="42" t="str">
        <f>IF(H140="NEW","NEW",IF(VLOOKUP(B140,'R&amp;C_5.15.1'!$B$2:$G$453,3,FALSE)=D140,"","UPDATED"))</f>
        <v/>
      </c>
      <c r="K140" s="42" t="str">
        <f>IF(H140="NEW","NEW",IF(VLOOKUP(B140,'R&amp;C_5.15.1'!$B$2:$G$453,4,FALSE)=E140,"","UPDATED"))</f>
        <v/>
      </c>
      <c r="L140" s="42" t="str">
        <f>IF(H140="NEW","NEW",IF(VLOOKUP(B140,'R&amp;C_5.15.1'!$B$2:$G$453,5,FALSE)=F140,"","UPDATED"))</f>
        <v/>
      </c>
      <c r="M140" s="42" t="str">
        <f>IF(H140="NEW","NEW",IF(VLOOKUP(B140,'R&amp;C_5.15.1'!$B$2:$G$453,6,FALSE)=G140,"","UPDATED"))</f>
        <v/>
      </c>
      <c r="N140" s="42" t="str">
        <f>IF(CONCATENATE(Table2[[#This Row],[Check 
Code]],Table2[[#This Row],[Check 
Funct.]],Table2[[#This Row],[Check 
Tech.]],Table2[[#This Row],[Check DROOLS]],Table2[[#This Row],[Check Domain]],Table2[[#This Row],[Check 
Tag]])="","",1)</f>
        <v/>
      </c>
    </row>
    <row r="141" spans="1:14" ht="63.75" x14ac:dyDescent="0.25">
      <c r="A141" s="51" t="s">
        <v>489</v>
      </c>
      <c r="B141" s="46" t="s">
        <v>490</v>
      </c>
      <c r="C141" s="48" t="s">
        <v>491</v>
      </c>
      <c r="D141" s="48" t="s">
        <v>492</v>
      </c>
      <c r="E141" s="46" t="s">
        <v>15</v>
      </c>
      <c r="F141" s="46" t="s">
        <v>10</v>
      </c>
      <c r="G141" s="46" t="s">
        <v>1640</v>
      </c>
      <c r="H141" s="42" t="str">
        <f>IFERROR(IF(VLOOKUP(B141,'R&amp;C_5.15.1'!$B$2:$G$453,1,FALSE)=B141,"",),"NEW")</f>
        <v/>
      </c>
      <c r="I141" s="42" t="str">
        <f>IF(H141="NEW","NEW",IF(VLOOKUP(B141,'R&amp;C_5.15.1'!$B$2:$G$453,2,FALSE)=C141,"","UPDATED"))</f>
        <v/>
      </c>
      <c r="J141" s="42" t="str">
        <f>IF(H141="NEW","NEW",IF(VLOOKUP(B141,'R&amp;C_5.15.1'!$B$2:$G$453,3,FALSE)=D141,"","UPDATED"))</f>
        <v/>
      </c>
      <c r="K141" s="42" t="str">
        <f>IF(H141="NEW","NEW",IF(VLOOKUP(B141,'R&amp;C_5.15.1'!$B$2:$G$453,4,FALSE)=E141,"","UPDATED"))</f>
        <v/>
      </c>
      <c r="L141" s="42" t="str">
        <f>IF(H141="NEW","NEW",IF(VLOOKUP(B141,'R&amp;C_5.15.1'!$B$2:$G$453,5,FALSE)=F141,"","UPDATED"))</f>
        <v/>
      </c>
      <c r="M141" s="42" t="str">
        <f>IF(H141="NEW","NEW",IF(VLOOKUP(B141,'R&amp;C_5.15.1'!$B$2:$G$453,6,FALSE)=G141,"","UPDATED"))</f>
        <v/>
      </c>
      <c r="N141" s="42" t="str">
        <f>IF(CONCATENATE(Table2[[#This Row],[Check 
Code]],Table2[[#This Row],[Check 
Funct.]],Table2[[#This Row],[Check 
Tech.]],Table2[[#This Row],[Check DROOLS]],Table2[[#This Row],[Check Domain]],Table2[[#This Row],[Check 
Tag]])="","",1)</f>
        <v/>
      </c>
    </row>
    <row r="142" spans="1:14" ht="63.75" x14ac:dyDescent="0.25">
      <c r="A142" s="51" t="s">
        <v>493</v>
      </c>
      <c r="B142" s="49" t="s">
        <v>494</v>
      </c>
      <c r="C142" s="50" t="s">
        <v>495</v>
      </c>
      <c r="D142" s="50" t="s">
        <v>496</v>
      </c>
      <c r="E142" s="49" t="s">
        <v>15</v>
      </c>
      <c r="F142" s="49" t="s">
        <v>10</v>
      </c>
      <c r="G142" s="51" t="s">
        <v>1641</v>
      </c>
      <c r="H142" s="42" t="str">
        <f>IFERROR(IF(VLOOKUP(B142,'R&amp;C_5.15.1'!$B$2:$G$453,1,FALSE)=B142,"",),"NEW")</f>
        <v/>
      </c>
      <c r="I142" s="42" t="str">
        <f>IF(H142="NEW","NEW",IF(VLOOKUP(B142,'R&amp;C_5.15.1'!$B$2:$G$453,2,FALSE)=C142,"","UPDATED"))</f>
        <v/>
      </c>
      <c r="J142" s="42" t="str">
        <f>IF(H142="NEW","NEW",IF(VLOOKUP(B142,'R&amp;C_5.15.1'!$B$2:$G$453,3,FALSE)=D142,"","UPDATED"))</f>
        <v/>
      </c>
      <c r="K142" s="42" t="str">
        <f>IF(H142="NEW","NEW",IF(VLOOKUP(B142,'R&amp;C_5.15.1'!$B$2:$G$453,4,FALSE)=E142,"","UPDATED"))</f>
        <v/>
      </c>
      <c r="L142" s="42" t="str">
        <f>IF(H142="NEW","NEW",IF(VLOOKUP(B142,'R&amp;C_5.15.1'!$B$2:$G$453,5,FALSE)=F142,"","UPDATED"))</f>
        <v/>
      </c>
      <c r="M142" s="42" t="str">
        <f>IF(H142="NEW","NEW",IF(VLOOKUP(B142,'R&amp;C_5.15.1'!$B$2:$G$453,6,FALSE)=G142,"","UPDATED"))</f>
        <v>UPDATED</v>
      </c>
      <c r="N142" s="42">
        <f>IF(CONCATENATE(Table2[[#This Row],[Check 
Code]],Table2[[#This Row],[Check 
Funct.]],Table2[[#This Row],[Check 
Tech.]],Table2[[#This Row],[Check DROOLS]],Table2[[#This Row],[Check Domain]],Table2[[#This Row],[Check 
Tag]])="","",1)</f>
        <v>1</v>
      </c>
    </row>
    <row r="143" spans="1:14" ht="51" x14ac:dyDescent="0.25">
      <c r="A143" s="51" t="s">
        <v>497</v>
      </c>
      <c r="B143" s="46" t="s">
        <v>498</v>
      </c>
      <c r="C143" s="48" t="s">
        <v>499</v>
      </c>
      <c r="D143" s="48" t="s">
        <v>500</v>
      </c>
      <c r="E143" s="46" t="s">
        <v>15</v>
      </c>
      <c r="F143" s="46" t="s">
        <v>10</v>
      </c>
      <c r="G143" s="46" t="s">
        <v>1631</v>
      </c>
      <c r="H143" s="42" t="str">
        <f>IFERROR(IF(VLOOKUP(B143,'R&amp;C_5.15.1'!$B$2:$G$453,1,FALSE)=B143,"",),"NEW")</f>
        <v/>
      </c>
      <c r="I143" s="42" t="str">
        <f>IF(H143="NEW","NEW",IF(VLOOKUP(B143,'R&amp;C_5.15.1'!$B$2:$G$453,2,FALSE)=C143,"","UPDATED"))</f>
        <v/>
      </c>
      <c r="J143" s="42" t="str">
        <f>IF(H143="NEW","NEW",IF(VLOOKUP(B143,'R&amp;C_5.15.1'!$B$2:$G$453,3,FALSE)=D143,"","UPDATED"))</f>
        <v/>
      </c>
      <c r="K143" s="42" t="str">
        <f>IF(H143="NEW","NEW",IF(VLOOKUP(B143,'R&amp;C_5.15.1'!$B$2:$G$453,4,FALSE)=E143,"","UPDATED"))</f>
        <v/>
      </c>
      <c r="L143" s="42" t="str">
        <f>IF(H143="NEW","NEW",IF(VLOOKUP(B143,'R&amp;C_5.15.1'!$B$2:$G$453,5,FALSE)=F143,"","UPDATED"))</f>
        <v/>
      </c>
      <c r="M143" s="42" t="str">
        <f>IF(H143="NEW","NEW",IF(VLOOKUP(B143,'R&amp;C_5.15.1'!$B$2:$G$453,6,FALSE)=G143,"","UPDATED"))</f>
        <v/>
      </c>
      <c r="N143" s="42" t="str">
        <f>IF(CONCATENATE(Table2[[#This Row],[Check 
Code]],Table2[[#This Row],[Check 
Funct.]],Table2[[#This Row],[Check 
Tech.]],Table2[[#This Row],[Check DROOLS]],Table2[[#This Row],[Check Domain]],Table2[[#This Row],[Check 
Tag]])="","",1)</f>
        <v/>
      </c>
    </row>
    <row r="144" spans="1:14" ht="89.25" x14ac:dyDescent="0.25">
      <c r="A144" s="51" t="s">
        <v>501</v>
      </c>
      <c r="B144" s="49" t="s">
        <v>502</v>
      </c>
      <c r="C144" s="50" t="s">
        <v>503</v>
      </c>
      <c r="D144" s="50" t="s">
        <v>504</v>
      </c>
      <c r="E144" s="49" t="s">
        <v>15</v>
      </c>
      <c r="F144" s="49" t="s">
        <v>10</v>
      </c>
      <c r="G144" s="49" t="s">
        <v>1621</v>
      </c>
      <c r="H144" s="42" t="str">
        <f>IFERROR(IF(VLOOKUP(B144,'R&amp;C_5.15.1'!$B$2:$G$453,1,FALSE)=B144,"",),"NEW")</f>
        <v/>
      </c>
      <c r="I144" s="42" t="str">
        <f>IF(H144="NEW","NEW",IF(VLOOKUP(B144,'R&amp;C_5.15.1'!$B$2:$G$453,2,FALSE)=C144,"","UPDATED"))</f>
        <v/>
      </c>
      <c r="J144" s="42" t="str">
        <f>IF(H144="NEW","NEW",IF(VLOOKUP(B144,'R&amp;C_5.15.1'!$B$2:$G$453,3,FALSE)=D144,"","UPDATED"))</f>
        <v/>
      </c>
      <c r="K144" s="42" t="str">
        <f>IF(H144="NEW","NEW",IF(VLOOKUP(B144,'R&amp;C_5.15.1'!$B$2:$G$453,4,FALSE)=E144,"","UPDATED"))</f>
        <v/>
      </c>
      <c r="L144" s="42" t="str">
        <f>IF(H144="NEW","NEW",IF(VLOOKUP(B144,'R&amp;C_5.15.1'!$B$2:$G$453,5,FALSE)=F144,"","UPDATED"))</f>
        <v/>
      </c>
      <c r="M144" s="42" t="str">
        <f>IF(H144="NEW","NEW",IF(VLOOKUP(B144,'R&amp;C_5.15.1'!$B$2:$G$453,6,FALSE)=G144,"","UPDATED"))</f>
        <v/>
      </c>
      <c r="N144" s="42" t="str">
        <f>IF(CONCATENATE(Table2[[#This Row],[Check 
Code]],Table2[[#This Row],[Check 
Funct.]],Table2[[#This Row],[Check 
Tech.]],Table2[[#This Row],[Check DROOLS]],Table2[[#This Row],[Check Domain]],Table2[[#This Row],[Check 
Tag]])="","",1)</f>
        <v/>
      </c>
    </row>
    <row r="145" spans="1:14" ht="89.25" x14ac:dyDescent="0.25">
      <c r="A145" s="51" t="s">
        <v>505</v>
      </c>
      <c r="B145" s="46" t="s">
        <v>506</v>
      </c>
      <c r="C145" s="48" t="s">
        <v>507</v>
      </c>
      <c r="D145" s="48" t="s">
        <v>508</v>
      </c>
      <c r="E145" s="46" t="s">
        <v>15</v>
      </c>
      <c r="F145" s="46" t="s">
        <v>10</v>
      </c>
      <c r="G145" s="46" t="s">
        <v>1642</v>
      </c>
      <c r="H145" s="42" t="str">
        <f>IFERROR(IF(VLOOKUP(B145,'R&amp;C_5.15.1'!$B$2:$G$453,1,FALSE)=B145,"",),"NEW")</f>
        <v/>
      </c>
      <c r="I145" s="42" t="str">
        <f>IF(H145="NEW","NEW",IF(VLOOKUP(B145,'R&amp;C_5.15.1'!$B$2:$G$453,2,FALSE)=C145,"","UPDATED"))</f>
        <v/>
      </c>
      <c r="J145" s="42" t="str">
        <f>IF(H145="NEW","NEW",IF(VLOOKUP(B145,'R&amp;C_5.15.1'!$B$2:$G$453,3,FALSE)=D145,"","UPDATED"))</f>
        <v/>
      </c>
      <c r="K145" s="42" t="str">
        <f>IF(H145="NEW","NEW",IF(VLOOKUP(B145,'R&amp;C_5.15.1'!$B$2:$G$453,4,FALSE)=E145,"","UPDATED"))</f>
        <v/>
      </c>
      <c r="L145" s="42" t="str">
        <f>IF(H145="NEW","NEW",IF(VLOOKUP(B145,'R&amp;C_5.15.1'!$B$2:$G$453,5,FALSE)=F145,"","UPDATED"))</f>
        <v/>
      </c>
      <c r="M145" s="42" t="str">
        <f>IF(H145="NEW","NEW",IF(VLOOKUP(B145,'R&amp;C_5.15.1'!$B$2:$G$453,6,FALSE)=G145,"","UPDATED"))</f>
        <v/>
      </c>
      <c r="N145" s="42" t="str">
        <f>IF(CONCATENATE(Table2[[#This Row],[Check 
Code]],Table2[[#This Row],[Check 
Funct.]],Table2[[#This Row],[Check 
Tech.]],Table2[[#This Row],[Check DROOLS]],Table2[[#This Row],[Check Domain]],Table2[[#This Row],[Check 
Tag]])="","",1)</f>
        <v/>
      </c>
    </row>
    <row r="146" spans="1:14" ht="38.25" x14ac:dyDescent="0.25">
      <c r="A146" s="51" t="s">
        <v>509</v>
      </c>
      <c r="B146" s="49" t="s">
        <v>510</v>
      </c>
      <c r="C146" s="50" t="s">
        <v>511</v>
      </c>
      <c r="D146" s="50" t="s">
        <v>512</v>
      </c>
      <c r="E146" s="49" t="s">
        <v>15</v>
      </c>
      <c r="F146" s="49" t="s">
        <v>10</v>
      </c>
      <c r="G146" s="49" t="s">
        <v>1593</v>
      </c>
      <c r="H146" s="42" t="str">
        <f>IFERROR(IF(VLOOKUP(B146,'R&amp;C_5.15.1'!$B$2:$G$453,1,FALSE)=B146,"",),"NEW")</f>
        <v/>
      </c>
      <c r="I146" s="42" t="str">
        <f>IF(H146="NEW","NEW",IF(VLOOKUP(B146,'R&amp;C_5.15.1'!$B$2:$G$453,2,FALSE)=C146,"","UPDATED"))</f>
        <v/>
      </c>
      <c r="J146" s="42" t="str">
        <f>IF(H146="NEW","NEW",IF(VLOOKUP(B146,'R&amp;C_5.15.1'!$B$2:$G$453,3,FALSE)=D146,"","UPDATED"))</f>
        <v/>
      </c>
      <c r="K146" s="42" t="str">
        <f>IF(H146="NEW","NEW",IF(VLOOKUP(B146,'R&amp;C_5.15.1'!$B$2:$G$453,4,FALSE)=E146,"","UPDATED"))</f>
        <v/>
      </c>
      <c r="L146" s="42" t="str">
        <f>IF(H146="NEW","NEW",IF(VLOOKUP(B146,'R&amp;C_5.15.1'!$B$2:$G$453,5,FALSE)=F146,"","UPDATED"))</f>
        <v/>
      </c>
      <c r="M146" s="42" t="str">
        <f>IF(H146="NEW","NEW",IF(VLOOKUP(B146,'R&amp;C_5.15.1'!$B$2:$G$453,6,FALSE)=G146,"","UPDATED"))</f>
        <v/>
      </c>
      <c r="N146" s="42" t="str">
        <f>IF(CONCATENATE(Table2[[#This Row],[Check 
Code]],Table2[[#This Row],[Check 
Funct.]],Table2[[#This Row],[Check 
Tech.]],Table2[[#This Row],[Check DROOLS]],Table2[[#This Row],[Check Domain]],Table2[[#This Row],[Check 
Tag]])="","",1)</f>
        <v/>
      </c>
    </row>
    <row r="147" spans="1:14" ht="51" x14ac:dyDescent="0.25">
      <c r="A147" s="51" t="s">
        <v>513</v>
      </c>
      <c r="B147" s="46" t="s">
        <v>514</v>
      </c>
      <c r="C147" s="48" t="s">
        <v>515</v>
      </c>
      <c r="D147" s="48" t="s">
        <v>516</v>
      </c>
      <c r="E147" s="46" t="s">
        <v>15</v>
      </c>
      <c r="F147" s="46" t="s">
        <v>10</v>
      </c>
      <c r="G147" s="46" t="s">
        <v>1593</v>
      </c>
      <c r="H147" s="42" t="str">
        <f>IFERROR(IF(VLOOKUP(B147,'R&amp;C_5.15.1'!$B$2:$G$453,1,FALSE)=B147,"",),"NEW")</f>
        <v/>
      </c>
      <c r="I147" s="42" t="str">
        <f>IF(H147="NEW","NEW",IF(VLOOKUP(B147,'R&amp;C_5.15.1'!$B$2:$G$453,2,FALSE)=C147,"","UPDATED"))</f>
        <v/>
      </c>
      <c r="J147" s="42" t="str">
        <f>IF(H147="NEW","NEW",IF(VLOOKUP(B147,'R&amp;C_5.15.1'!$B$2:$G$453,3,FALSE)=D147,"","UPDATED"))</f>
        <v/>
      </c>
      <c r="K147" s="42" t="str">
        <f>IF(H147="NEW","NEW",IF(VLOOKUP(B147,'R&amp;C_5.15.1'!$B$2:$G$453,4,FALSE)=E147,"","UPDATED"))</f>
        <v/>
      </c>
      <c r="L147" s="42" t="str">
        <f>IF(H147="NEW","NEW",IF(VLOOKUP(B147,'R&amp;C_5.15.1'!$B$2:$G$453,5,FALSE)=F147,"","UPDATED"))</f>
        <v/>
      </c>
      <c r="M147" s="42" t="str">
        <f>IF(H147="NEW","NEW",IF(VLOOKUP(B147,'R&amp;C_5.15.1'!$B$2:$G$453,6,FALSE)=G147,"","UPDATED"))</f>
        <v/>
      </c>
      <c r="N147" s="42" t="str">
        <f>IF(CONCATENATE(Table2[[#This Row],[Check 
Code]],Table2[[#This Row],[Check 
Funct.]],Table2[[#This Row],[Check 
Tech.]],Table2[[#This Row],[Check DROOLS]],Table2[[#This Row],[Check Domain]],Table2[[#This Row],[Check 
Tag]])="","",1)</f>
        <v/>
      </c>
    </row>
    <row r="148" spans="1:14" ht="63.75" x14ac:dyDescent="0.25">
      <c r="A148" s="51" t="s">
        <v>517</v>
      </c>
      <c r="B148" s="49" t="s">
        <v>518</v>
      </c>
      <c r="C148" s="50" t="s">
        <v>519</v>
      </c>
      <c r="D148" s="50" t="s">
        <v>520</v>
      </c>
      <c r="E148" s="49" t="s">
        <v>15</v>
      </c>
      <c r="F148" s="49" t="s">
        <v>10</v>
      </c>
      <c r="G148" s="49" t="s">
        <v>1593</v>
      </c>
      <c r="H148" s="42" t="str">
        <f>IFERROR(IF(VLOOKUP(B148,'R&amp;C_5.15.1'!$B$2:$G$453,1,FALSE)=B148,"",),"NEW")</f>
        <v/>
      </c>
      <c r="I148" s="42" t="str">
        <f>IF(H148="NEW","NEW",IF(VLOOKUP(B148,'R&amp;C_5.15.1'!$B$2:$G$453,2,FALSE)=C148,"","UPDATED"))</f>
        <v/>
      </c>
      <c r="J148" s="42" t="str">
        <f>IF(H148="NEW","NEW",IF(VLOOKUP(B148,'R&amp;C_5.15.1'!$B$2:$G$453,3,FALSE)=D148,"","UPDATED"))</f>
        <v/>
      </c>
      <c r="K148" s="42" t="str">
        <f>IF(H148="NEW","NEW",IF(VLOOKUP(B148,'R&amp;C_5.15.1'!$B$2:$G$453,4,FALSE)=E148,"","UPDATED"))</f>
        <v/>
      </c>
      <c r="L148" s="42" t="str">
        <f>IF(H148="NEW","NEW",IF(VLOOKUP(B148,'R&amp;C_5.15.1'!$B$2:$G$453,5,FALSE)=F148,"","UPDATED"))</f>
        <v/>
      </c>
      <c r="M148" s="42" t="str">
        <f>IF(H148="NEW","NEW",IF(VLOOKUP(B148,'R&amp;C_5.15.1'!$B$2:$G$453,6,FALSE)=G148,"","UPDATED"))</f>
        <v/>
      </c>
      <c r="N148" s="42" t="str">
        <f>IF(CONCATENATE(Table2[[#This Row],[Check 
Code]],Table2[[#This Row],[Check 
Funct.]],Table2[[#This Row],[Check 
Tech.]],Table2[[#This Row],[Check DROOLS]],Table2[[#This Row],[Check Domain]],Table2[[#This Row],[Check 
Tag]])="","",1)</f>
        <v/>
      </c>
    </row>
    <row r="149" spans="1:14" ht="229.5" x14ac:dyDescent="0.25">
      <c r="A149" s="51" t="s">
        <v>521</v>
      </c>
      <c r="B149" s="46" t="s">
        <v>522</v>
      </c>
      <c r="C149" s="48" t="s">
        <v>523</v>
      </c>
      <c r="D149" s="48" t="s">
        <v>524</v>
      </c>
      <c r="E149" s="46" t="s">
        <v>15</v>
      </c>
      <c r="F149" s="46" t="s">
        <v>10</v>
      </c>
      <c r="G149" s="46" t="s">
        <v>1630</v>
      </c>
      <c r="H149" s="42" t="str">
        <f>IFERROR(IF(VLOOKUP(B149,'R&amp;C_5.15.1'!$B$2:$G$453,1,FALSE)=B149,"",),"NEW")</f>
        <v/>
      </c>
      <c r="I149" s="42" t="str">
        <f>IF(H149="NEW","NEW",IF(VLOOKUP(B149,'R&amp;C_5.15.1'!$B$2:$G$453,2,FALSE)=C149,"","UPDATED"))</f>
        <v/>
      </c>
      <c r="J149" s="42" t="str">
        <f>IF(H149="NEW","NEW",IF(VLOOKUP(B149,'R&amp;C_5.15.1'!$B$2:$G$453,3,FALSE)=D149,"","UPDATED"))</f>
        <v/>
      </c>
      <c r="K149" s="42" t="str">
        <f>IF(H149="NEW","NEW",IF(VLOOKUP(B149,'R&amp;C_5.15.1'!$B$2:$G$453,4,FALSE)=E149,"","UPDATED"))</f>
        <v/>
      </c>
      <c r="L149" s="42" t="str">
        <f>IF(H149="NEW","NEW",IF(VLOOKUP(B149,'R&amp;C_5.15.1'!$B$2:$G$453,5,FALSE)=F149,"","UPDATED"))</f>
        <v/>
      </c>
      <c r="M149" s="42" t="str">
        <f>IF(H149="NEW","NEW",IF(VLOOKUP(B149,'R&amp;C_5.15.1'!$B$2:$G$453,6,FALSE)=G149,"","UPDATED"))</f>
        <v/>
      </c>
      <c r="N149" s="42" t="str">
        <f>IF(CONCATENATE(Table2[[#This Row],[Check 
Code]],Table2[[#This Row],[Check 
Funct.]],Table2[[#This Row],[Check 
Tech.]],Table2[[#This Row],[Check DROOLS]],Table2[[#This Row],[Check Domain]],Table2[[#This Row],[Check 
Tag]])="","",1)</f>
        <v/>
      </c>
    </row>
    <row r="150" spans="1:14" ht="51" x14ac:dyDescent="0.25">
      <c r="A150" s="51" t="s">
        <v>525</v>
      </c>
      <c r="B150" s="49" t="s">
        <v>526</v>
      </c>
      <c r="C150" s="50" t="s">
        <v>527</v>
      </c>
      <c r="D150" s="50" t="s">
        <v>528</v>
      </c>
      <c r="E150" s="49" t="s">
        <v>15</v>
      </c>
      <c r="F150" s="49" t="s">
        <v>10</v>
      </c>
      <c r="G150" s="49" t="s">
        <v>1643</v>
      </c>
      <c r="H150" s="42" t="str">
        <f>IFERROR(IF(VLOOKUP(B150,'R&amp;C_5.15.1'!$B$2:$G$453,1,FALSE)=B150,"",),"NEW")</f>
        <v/>
      </c>
      <c r="I150" s="42" t="str">
        <f>IF(H150="NEW","NEW",IF(VLOOKUP(B150,'R&amp;C_5.15.1'!$B$2:$G$453,2,FALSE)=C150,"","UPDATED"))</f>
        <v/>
      </c>
      <c r="J150" s="42" t="str">
        <f>IF(H150="NEW","NEW",IF(VLOOKUP(B150,'R&amp;C_5.15.1'!$B$2:$G$453,3,FALSE)=D150,"","UPDATED"))</f>
        <v/>
      </c>
      <c r="K150" s="42" t="str">
        <f>IF(H150="NEW","NEW",IF(VLOOKUP(B150,'R&amp;C_5.15.1'!$B$2:$G$453,4,FALSE)=E150,"","UPDATED"))</f>
        <v/>
      </c>
      <c r="L150" s="42" t="str">
        <f>IF(H150="NEW","NEW",IF(VLOOKUP(B150,'R&amp;C_5.15.1'!$B$2:$G$453,5,FALSE)=F150,"","UPDATED"))</f>
        <v/>
      </c>
      <c r="M150" s="42" t="str">
        <f>IF(H150="NEW","NEW",IF(VLOOKUP(B150,'R&amp;C_5.15.1'!$B$2:$G$453,6,FALSE)=G150,"","UPDATED"))</f>
        <v/>
      </c>
      <c r="N150" s="42" t="str">
        <f>IF(CONCATENATE(Table2[[#This Row],[Check 
Code]],Table2[[#This Row],[Check 
Funct.]],Table2[[#This Row],[Check 
Tech.]],Table2[[#This Row],[Check DROOLS]],Table2[[#This Row],[Check Domain]],Table2[[#This Row],[Check 
Tag]])="","",1)</f>
        <v/>
      </c>
    </row>
    <row r="151" spans="1:14" ht="229.5" x14ac:dyDescent="0.25">
      <c r="A151" s="51" t="s">
        <v>529</v>
      </c>
      <c r="B151" s="46" t="s">
        <v>530</v>
      </c>
      <c r="C151" s="48" t="s">
        <v>531</v>
      </c>
      <c r="D151" s="48" t="s">
        <v>532</v>
      </c>
      <c r="E151" s="46" t="s">
        <v>15</v>
      </c>
      <c r="F151" s="46" t="s">
        <v>10</v>
      </c>
      <c r="G151" s="46" t="s">
        <v>1644</v>
      </c>
      <c r="H151" s="42" t="str">
        <f>IFERROR(IF(VLOOKUP(B151,'R&amp;C_5.15.1'!$B$2:$G$453,1,FALSE)=B151,"",),"NEW")</f>
        <v/>
      </c>
      <c r="I151" s="42" t="str">
        <f>IF(H151="NEW","NEW",IF(VLOOKUP(B151,'R&amp;C_5.15.1'!$B$2:$G$453,2,FALSE)=C151,"","UPDATED"))</f>
        <v/>
      </c>
      <c r="J151" s="42" t="str">
        <f>IF(H151="NEW","NEW",IF(VLOOKUP(B151,'R&amp;C_5.15.1'!$B$2:$G$453,3,FALSE)=D151,"","UPDATED"))</f>
        <v/>
      </c>
      <c r="K151" s="42" t="str">
        <f>IF(H151="NEW","NEW",IF(VLOOKUP(B151,'R&amp;C_5.15.1'!$B$2:$G$453,4,FALSE)=E151,"","UPDATED"))</f>
        <v/>
      </c>
      <c r="L151" s="42" t="str">
        <f>IF(H151="NEW","NEW",IF(VLOOKUP(B151,'R&amp;C_5.15.1'!$B$2:$G$453,5,FALSE)=F151,"","UPDATED"))</f>
        <v/>
      </c>
      <c r="M151" s="42" t="str">
        <f>IF(H151="NEW","NEW",IF(VLOOKUP(B151,'R&amp;C_5.15.1'!$B$2:$G$453,6,FALSE)=G151,"","UPDATED"))</f>
        <v/>
      </c>
      <c r="N151" s="42" t="str">
        <f>IF(CONCATENATE(Table2[[#This Row],[Check 
Code]],Table2[[#This Row],[Check 
Funct.]],Table2[[#This Row],[Check 
Tech.]],Table2[[#This Row],[Check DROOLS]],Table2[[#This Row],[Check Domain]],Table2[[#This Row],[Check 
Tag]])="","",1)</f>
        <v/>
      </c>
    </row>
    <row r="152" spans="1:14" ht="76.5" x14ac:dyDescent="0.25">
      <c r="A152" s="51" t="s">
        <v>533</v>
      </c>
      <c r="B152" s="49" t="s">
        <v>534</v>
      </c>
      <c r="C152" s="50" t="s">
        <v>535</v>
      </c>
      <c r="D152" s="50" t="s">
        <v>536</v>
      </c>
      <c r="E152" s="49" t="s">
        <v>15</v>
      </c>
      <c r="F152" s="49" t="s">
        <v>10</v>
      </c>
      <c r="G152" s="51" t="s">
        <v>1641</v>
      </c>
      <c r="H152" s="42" t="str">
        <f>IFERROR(IF(VLOOKUP(B152,'R&amp;C_5.15.1'!$B$2:$G$453,1,FALSE)=B152,"",),"NEW")</f>
        <v/>
      </c>
      <c r="I152" s="42" t="str">
        <f>IF(H152="NEW","NEW",IF(VLOOKUP(B152,'R&amp;C_5.15.1'!$B$2:$G$453,2,FALSE)=C152,"","UPDATED"))</f>
        <v/>
      </c>
      <c r="J152" s="42" t="str">
        <f>IF(H152="NEW","NEW",IF(VLOOKUP(B152,'R&amp;C_5.15.1'!$B$2:$G$453,3,FALSE)=D152,"","UPDATED"))</f>
        <v/>
      </c>
      <c r="K152" s="42" t="str">
        <f>IF(H152="NEW","NEW",IF(VLOOKUP(B152,'R&amp;C_5.15.1'!$B$2:$G$453,4,FALSE)=E152,"","UPDATED"))</f>
        <v/>
      </c>
      <c r="L152" s="42" t="str">
        <f>IF(H152="NEW","NEW",IF(VLOOKUP(B152,'R&amp;C_5.15.1'!$B$2:$G$453,5,FALSE)=F152,"","UPDATED"))</f>
        <v/>
      </c>
      <c r="M152" s="42" t="str">
        <f>IF(H152="NEW","NEW",IF(VLOOKUP(B152,'R&amp;C_5.15.1'!$B$2:$G$453,6,FALSE)=G152,"","UPDATED"))</f>
        <v>UPDATED</v>
      </c>
      <c r="N152" s="42">
        <f>IF(CONCATENATE(Table2[[#This Row],[Check 
Code]],Table2[[#This Row],[Check 
Funct.]],Table2[[#This Row],[Check 
Tech.]],Table2[[#This Row],[Check DROOLS]],Table2[[#This Row],[Check Domain]],Table2[[#This Row],[Check 
Tag]])="","",1)</f>
        <v>1</v>
      </c>
    </row>
    <row r="153" spans="1:14" ht="63.75" x14ac:dyDescent="0.25">
      <c r="A153" s="51" t="s">
        <v>537</v>
      </c>
      <c r="B153" s="46" t="s">
        <v>538</v>
      </c>
      <c r="C153" s="48" t="s">
        <v>539</v>
      </c>
      <c r="D153" s="48" t="s">
        <v>540</v>
      </c>
      <c r="E153" s="46" t="s">
        <v>15</v>
      </c>
      <c r="F153" s="46" t="s">
        <v>10</v>
      </c>
      <c r="G153" s="46" t="s">
        <v>1593</v>
      </c>
      <c r="H153" s="42" t="str">
        <f>IFERROR(IF(VLOOKUP(B153,'R&amp;C_5.15.1'!$B$2:$G$453,1,FALSE)=B153,"",),"NEW")</f>
        <v/>
      </c>
      <c r="I153" s="42" t="str">
        <f>IF(H153="NEW","NEW",IF(VLOOKUP(B153,'R&amp;C_5.15.1'!$B$2:$G$453,2,FALSE)=C153,"","UPDATED"))</f>
        <v/>
      </c>
      <c r="J153" s="42" t="str">
        <f>IF(H153="NEW","NEW",IF(VLOOKUP(B153,'R&amp;C_5.15.1'!$B$2:$G$453,3,FALSE)=D153,"","UPDATED"))</f>
        <v/>
      </c>
      <c r="K153" s="42" t="str">
        <f>IF(H153="NEW","NEW",IF(VLOOKUP(B153,'R&amp;C_5.15.1'!$B$2:$G$453,4,FALSE)=E153,"","UPDATED"))</f>
        <v/>
      </c>
      <c r="L153" s="42" t="str">
        <f>IF(H153="NEW","NEW",IF(VLOOKUP(B153,'R&amp;C_5.15.1'!$B$2:$G$453,5,FALSE)=F153,"","UPDATED"))</f>
        <v/>
      </c>
      <c r="M153" s="42" t="str">
        <f>IF(H153="NEW","NEW",IF(VLOOKUP(B153,'R&amp;C_5.15.1'!$B$2:$G$453,6,FALSE)=G153,"","UPDATED"))</f>
        <v/>
      </c>
      <c r="N153" s="42" t="str">
        <f>IF(CONCATENATE(Table2[[#This Row],[Check 
Code]],Table2[[#This Row],[Check 
Funct.]],Table2[[#This Row],[Check 
Tech.]],Table2[[#This Row],[Check DROOLS]],Table2[[#This Row],[Check Domain]],Table2[[#This Row],[Check 
Tag]])="","",1)</f>
        <v/>
      </c>
    </row>
    <row r="154" spans="1:14" ht="63.75" x14ac:dyDescent="0.25">
      <c r="A154" s="51" t="s">
        <v>541</v>
      </c>
      <c r="B154" s="49" t="s">
        <v>542</v>
      </c>
      <c r="C154" s="50" t="s">
        <v>543</v>
      </c>
      <c r="D154" s="50" t="s">
        <v>544</v>
      </c>
      <c r="E154" s="49" t="s">
        <v>15</v>
      </c>
      <c r="F154" s="49" t="s">
        <v>10</v>
      </c>
      <c r="G154" s="49" t="s">
        <v>1593</v>
      </c>
      <c r="H154" s="42" t="str">
        <f>IFERROR(IF(VLOOKUP(B154,'R&amp;C_5.15.1'!$B$2:$G$453,1,FALSE)=B154,"",),"NEW")</f>
        <v/>
      </c>
      <c r="I154" s="42" t="str">
        <f>IF(H154="NEW","NEW",IF(VLOOKUP(B154,'R&amp;C_5.15.1'!$B$2:$G$453,2,FALSE)=C154,"","UPDATED"))</f>
        <v/>
      </c>
      <c r="J154" s="42" t="str">
        <f>IF(H154="NEW","NEW",IF(VLOOKUP(B154,'R&amp;C_5.15.1'!$B$2:$G$453,3,FALSE)=D154,"","UPDATED"))</f>
        <v/>
      </c>
      <c r="K154" s="42" t="str">
        <f>IF(H154="NEW","NEW",IF(VLOOKUP(B154,'R&amp;C_5.15.1'!$B$2:$G$453,4,FALSE)=E154,"","UPDATED"))</f>
        <v/>
      </c>
      <c r="L154" s="42" t="str">
        <f>IF(H154="NEW","NEW",IF(VLOOKUP(B154,'R&amp;C_5.15.1'!$B$2:$G$453,5,FALSE)=F154,"","UPDATED"))</f>
        <v/>
      </c>
      <c r="M154" s="42" t="str">
        <f>IF(H154="NEW","NEW",IF(VLOOKUP(B154,'R&amp;C_5.15.1'!$B$2:$G$453,6,FALSE)=G154,"","UPDATED"))</f>
        <v/>
      </c>
      <c r="N154" s="42" t="str">
        <f>IF(CONCATENATE(Table2[[#This Row],[Check 
Code]],Table2[[#This Row],[Check 
Funct.]],Table2[[#This Row],[Check 
Tech.]],Table2[[#This Row],[Check DROOLS]],Table2[[#This Row],[Check Domain]],Table2[[#This Row],[Check 
Tag]])="","",1)</f>
        <v/>
      </c>
    </row>
    <row r="155" spans="1:14" ht="229.5" x14ac:dyDescent="0.25">
      <c r="A155" s="51" t="s">
        <v>545</v>
      </c>
      <c r="B155" s="46" t="s">
        <v>546</v>
      </c>
      <c r="C155" s="48" t="s">
        <v>547</v>
      </c>
      <c r="D155" s="48" t="s">
        <v>548</v>
      </c>
      <c r="E155" s="46" t="s">
        <v>15</v>
      </c>
      <c r="F155" s="46" t="s">
        <v>10</v>
      </c>
      <c r="G155" s="46" t="s">
        <v>1635</v>
      </c>
      <c r="H155" s="42" t="str">
        <f>IFERROR(IF(VLOOKUP(B155,'R&amp;C_5.15.1'!$B$2:$G$453,1,FALSE)=B155,"",),"NEW")</f>
        <v/>
      </c>
      <c r="I155" s="42" t="str">
        <f>IF(H155="NEW","NEW",IF(VLOOKUP(B155,'R&amp;C_5.15.1'!$B$2:$G$453,2,FALSE)=C155,"","UPDATED"))</f>
        <v/>
      </c>
      <c r="J155" s="42" t="str">
        <f>IF(H155="NEW","NEW",IF(VLOOKUP(B155,'R&amp;C_5.15.1'!$B$2:$G$453,3,FALSE)=D155,"","UPDATED"))</f>
        <v/>
      </c>
      <c r="K155" s="42" t="str">
        <f>IF(H155="NEW","NEW",IF(VLOOKUP(B155,'R&amp;C_5.15.1'!$B$2:$G$453,4,FALSE)=E155,"","UPDATED"))</f>
        <v/>
      </c>
      <c r="L155" s="42" t="str">
        <f>IF(H155="NEW","NEW",IF(VLOOKUP(B155,'R&amp;C_5.15.1'!$B$2:$G$453,5,FALSE)=F155,"","UPDATED"))</f>
        <v/>
      </c>
      <c r="M155" s="42" t="str">
        <f>IF(H155="NEW","NEW",IF(VLOOKUP(B155,'R&amp;C_5.15.1'!$B$2:$G$453,6,FALSE)=G155,"","UPDATED"))</f>
        <v/>
      </c>
      <c r="N155" s="42" t="str">
        <f>IF(CONCATENATE(Table2[[#This Row],[Check 
Code]],Table2[[#This Row],[Check 
Funct.]],Table2[[#This Row],[Check 
Tech.]],Table2[[#This Row],[Check DROOLS]],Table2[[#This Row],[Check Domain]],Table2[[#This Row],[Check 
Tag]])="","",1)</f>
        <v/>
      </c>
    </row>
    <row r="156" spans="1:14" ht="409.5" x14ac:dyDescent="0.25">
      <c r="A156" s="51" t="s">
        <v>549</v>
      </c>
      <c r="B156" s="49" t="s">
        <v>550</v>
      </c>
      <c r="C156" s="50" t="s">
        <v>551</v>
      </c>
      <c r="D156" s="50" t="s">
        <v>552</v>
      </c>
      <c r="E156" s="49" t="s">
        <v>15</v>
      </c>
      <c r="F156" s="49" t="s">
        <v>10</v>
      </c>
      <c r="G156" s="49" t="s">
        <v>1645</v>
      </c>
      <c r="H156" s="42" t="str">
        <f>IFERROR(IF(VLOOKUP(B156,'R&amp;C_5.15.1'!$B$2:$G$453,1,FALSE)=B156,"",),"NEW")</f>
        <v/>
      </c>
      <c r="I156" s="42" t="str">
        <f>IF(H156="NEW","NEW",IF(VLOOKUP(B156,'R&amp;C_5.15.1'!$B$2:$G$453,2,FALSE)=C156,"","UPDATED"))</f>
        <v/>
      </c>
      <c r="J156" s="42" t="str">
        <f>IF(H156="NEW","NEW",IF(VLOOKUP(B156,'R&amp;C_5.15.1'!$B$2:$G$453,3,FALSE)=D156,"","UPDATED"))</f>
        <v/>
      </c>
      <c r="K156" s="42" t="str">
        <f>IF(H156="NEW","NEW",IF(VLOOKUP(B156,'R&amp;C_5.15.1'!$B$2:$G$453,4,FALSE)=E156,"","UPDATED"))</f>
        <v/>
      </c>
      <c r="L156" s="42" t="str">
        <f>IF(H156="NEW","NEW",IF(VLOOKUP(B156,'R&amp;C_5.15.1'!$B$2:$G$453,5,FALSE)=F156,"","UPDATED"))</f>
        <v/>
      </c>
      <c r="M156" s="42" t="str">
        <f>IF(H156="NEW","NEW",IF(VLOOKUP(B156,'R&amp;C_5.15.1'!$B$2:$G$453,6,FALSE)=G156,"","UPDATED"))</f>
        <v/>
      </c>
      <c r="N156" s="42" t="str">
        <f>IF(CONCATENATE(Table2[[#This Row],[Check 
Code]],Table2[[#This Row],[Check 
Funct.]],Table2[[#This Row],[Check 
Tech.]],Table2[[#This Row],[Check DROOLS]],Table2[[#This Row],[Check Domain]],Table2[[#This Row],[Check 
Tag]])="","",1)</f>
        <v/>
      </c>
    </row>
    <row r="157" spans="1:14" ht="76.5" x14ac:dyDescent="0.25">
      <c r="A157" s="51" t="s">
        <v>553</v>
      </c>
      <c r="B157" s="46" t="s">
        <v>554</v>
      </c>
      <c r="C157" s="48" t="s">
        <v>555</v>
      </c>
      <c r="D157" s="48" t="s">
        <v>556</v>
      </c>
      <c r="E157" s="46" t="s">
        <v>15</v>
      </c>
      <c r="F157" s="46" t="s">
        <v>10</v>
      </c>
      <c r="G157" s="46" t="s">
        <v>1632</v>
      </c>
      <c r="H157" s="42" t="str">
        <f>IFERROR(IF(VLOOKUP(B157,'R&amp;C_5.15.1'!$B$2:$G$453,1,FALSE)=B157,"",),"NEW")</f>
        <v/>
      </c>
      <c r="I157" s="42" t="str">
        <f>IF(H157="NEW","NEW",IF(VLOOKUP(B157,'R&amp;C_5.15.1'!$B$2:$G$453,2,FALSE)=C157,"","UPDATED"))</f>
        <v/>
      </c>
      <c r="J157" s="42" t="str">
        <f>IF(H157="NEW","NEW",IF(VLOOKUP(B157,'R&amp;C_5.15.1'!$B$2:$G$453,3,FALSE)=D157,"","UPDATED"))</f>
        <v/>
      </c>
      <c r="K157" s="42" t="str">
        <f>IF(H157="NEW","NEW",IF(VLOOKUP(B157,'R&amp;C_5.15.1'!$B$2:$G$453,4,FALSE)=E157,"","UPDATED"))</f>
        <v/>
      </c>
      <c r="L157" s="42" t="str">
        <f>IF(H157="NEW","NEW",IF(VLOOKUP(B157,'R&amp;C_5.15.1'!$B$2:$G$453,5,FALSE)=F157,"","UPDATED"))</f>
        <v/>
      </c>
      <c r="M157" s="42" t="str">
        <f>IF(H157="NEW","NEW",IF(VLOOKUP(B157,'R&amp;C_5.15.1'!$B$2:$G$453,6,FALSE)=G157,"","UPDATED"))</f>
        <v/>
      </c>
      <c r="N157" s="42" t="str">
        <f>IF(CONCATENATE(Table2[[#This Row],[Check 
Code]],Table2[[#This Row],[Check 
Funct.]],Table2[[#This Row],[Check 
Tech.]],Table2[[#This Row],[Check DROOLS]],Table2[[#This Row],[Check Domain]],Table2[[#This Row],[Check 
Tag]])="","",1)</f>
        <v/>
      </c>
    </row>
    <row r="158" spans="1:14" ht="102" x14ac:dyDescent="0.25">
      <c r="A158" s="51" t="s">
        <v>557</v>
      </c>
      <c r="B158" s="49" t="s">
        <v>558</v>
      </c>
      <c r="C158" s="50" t="s">
        <v>559</v>
      </c>
      <c r="D158" s="50" t="s">
        <v>560</v>
      </c>
      <c r="E158" s="49" t="s">
        <v>15</v>
      </c>
      <c r="F158" s="49" t="s">
        <v>10</v>
      </c>
      <c r="G158" s="49" t="s">
        <v>1646</v>
      </c>
      <c r="H158" s="42" t="str">
        <f>IFERROR(IF(VLOOKUP(B158,'R&amp;C_5.15.1'!$B$2:$G$453,1,FALSE)=B158,"",),"NEW")</f>
        <v/>
      </c>
      <c r="I158" s="42" t="str">
        <f>IF(H158="NEW","NEW",IF(VLOOKUP(B158,'R&amp;C_5.15.1'!$B$2:$G$453,2,FALSE)=C158,"","UPDATED"))</f>
        <v/>
      </c>
      <c r="J158" s="42" t="str">
        <f>IF(H158="NEW","NEW",IF(VLOOKUP(B158,'R&amp;C_5.15.1'!$B$2:$G$453,3,FALSE)=D158,"","UPDATED"))</f>
        <v/>
      </c>
      <c r="K158" s="42" t="str">
        <f>IF(H158="NEW","NEW",IF(VLOOKUP(B158,'R&amp;C_5.15.1'!$B$2:$G$453,4,FALSE)=E158,"","UPDATED"))</f>
        <v/>
      </c>
      <c r="L158" s="42" t="str">
        <f>IF(H158="NEW","NEW",IF(VLOOKUP(B158,'R&amp;C_5.15.1'!$B$2:$G$453,5,FALSE)=F158,"","UPDATED"))</f>
        <v/>
      </c>
      <c r="M158" s="42" t="str">
        <f>IF(H158="NEW","NEW",IF(VLOOKUP(B158,'R&amp;C_5.15.1'!$B$2:$G$453,6,FALSE)=G158,"","UPDATED"))</f>
        <v/>
      </c>
      <c r="N158" s="42" t="str">
        <f>IF(CONCATENATE(Table2[[#This Row],[Check 
Code]],Table2[[#This Row],[Check 
Funct.]],Table2[[#This Row],[Check 
Tech.]],Table2[[#This Row],[Check DROOLS]],Table2[[#This Row],[Check Domain]],Table2[[#This Row],[Check 
Tag]])="","",1)</f>
        <v/>
      </c>
    </row>
    <row r="159" spans="1:14" ht="140.25" x14ac:dyDescent="0.25">
      <c r="A159" s="51" t="s">
        <v>561</v>
      </c>
      <c r="B159" s="46" t="s">
        <v>562</v>
      </c>
      <c r="C159" s="48" t="s">
        <v>563</v>
      </c>
      <c r="D159" s="48" t="s">
        <v>564</v>
      </c>
      <c r="E159" s="46" t="s">
        <v>15</v>
      </c>
      <c r="F159" s="46" t="s">
        <v>10</v>
      </c>
      <c r="G159" s="46" t="s">
        <v>1633</v>
      </c>
      <c r="H159" s="42" t="str">
        <f>IFERROR(IF(VLOOKUP(B159,'R&amp;C_5.15.1'!$B$2:$G$453,1,FALSE)=B159,"",),"NEW")</f>
        <v/>
      </c>
      <c r="I159" s="42" t="str">
        <f>IF(H159="NEW","NEW",IF(VLOOKUP(B159,'R&amp;C_5.15.1'!$B$2:$G$453,2,FALSE)=C159,"","UPDATED"))</f>
        <v/>
      </c>
      <c r="J159" s="42" t="str">
        <f>IF(H159="NEW","NEW",IF(VLOOKUP(B159,'R&amp;C_5.15.1'!$B$2:$G$453,3,FALSE)=D159,"","UPDATED"))</f>
        <v/>
      </c>
      <c r="K159" s="42" t="str">
        <f>IF(H159="NEW","NEW",IF(VLOOKUP(B159,'R&amp;C_5.15.1'!$B$2:$G$453,4,FALSE)=E159,"","UPDATED"))</f>
        <v/>
      </c>
      <c r="L159" s="42" t="str">
        <f>IF(H159="NEW","NEW",IF(VLOOKUP(B159,'R&amp;C_5.15.1'!$B$2:$G$453,5,FALSE)=F159,"","UPDATED"))</f>
        <v/>
      </c>
      <c r="M159" s="42" t="str">
        <f>IF(H159="NEW","NEW",IF(VLOOKUP(B159,'R&amp;C_5.15.1'!$B$2:$G$453,6,FALSE)=G159,"","UPDATED"))</f>
        <v/>
      </c>
      <c r="N159" s="42" t="str">
        <f>IF(CONCATENATE(Table2[[#This Row],[Check 
Code]],Table2[[#This Row],[Check 
Funct.]],Table2[[#This Row],[Check 
Tech.]],Table2[[#This Row],[Check DROOLS]],Table2[[#This Row],[Check Domain]],Table2[[#This Row],[Check 
Tag]])="","",1)</f>
        <v/>
      </c>
    </row>
    <row r="160" spans="1:14" ht="153" x14ac:dyDescent="0.25">
      <c r="A160" s="51" t="s">
        <v>565</v>
      </c>
      <c r="B160" s="49" t="s">
        <v>566</v>
      </c>
      <c r="C160" s="50" t="s">
        <v>567</v>
      </c>
      <c r="D160" s="50" t="s">
        <v>568</v>
      </c>
      <c r="E160" s="49" t="s">
        <v>15</v>
      </c>
      <c r="F160" s="49" t="s">
        <v>10</v>
      </c>
      <c r="G160" s="49" t="s">
        <v>1630</v>
      </c>
      <c r="H160" s="42" t="str">
        <f>IFERROR(IF(VLOOKUP(B160,'R&amp;C_5.15.1'!$B$2:$G$453,1,FALSE)=B160,"",),"NEW")</f>
        <v/>
      </c>
      <c r="I160" s="42" t="str">
        <f>IF(H160="NEW","NEW",IF(VLOOKUP(B160,'R&amp;C_5.15.1'!$B$2:$G$453,2,FALSE)=C160,"","UPDATED"))</f>
        <v/>
      </c>
      <c r="J160" s="42" t="str">
        <f>IF(H160="NEW","NEW",IF(VLOOKUP(B160,'R&amp;C_5.15.1'!$B$2:$G$453,3,FALSE)=D160,"","UPDATED"))</f>
        <v/>
      </c>
      <c r="K160" s="42" t="str">
        <f>IF(H160="NEW","NEW",IF(VLOOKUP(B160,'R&amp;C_5.15.1'!$B$2:$G$453,4,FALSE)=E160,"","UPDATED"))</f>
        <v/>
      </c>
      <c r="L160" s="42" t="str">
        <f>IF(H160="NEW","NEW",IF(VLOOKUP(B160,'R&amp;C_5.15.1'!$B$2:$G$453,5,FALSE)=F160,"","UPDATED"))</f>
        <v/>
      </c>
      <c r="M160" s="42" t="str">
        <f>IF(H160="NEW","NEW",IF(VLOOKUP(B160,'R&amp;C_5.15.1'!$B$2:$G$453,6,FALSE)=G160,"","UPDATED"))</f>
        <v/>
      </c>
      <c r="N160" s="42" t="str">
        <f>IF(CONCATENATE(Table2[[#This Row],[Check 
Code]],Table2[[#This Row],[Check 
Funct.]],Table2[[#This Row],[Check 
Tech.]],Table2[[#This Row],[Check DROOLS]],Table2[[#This Row],[Check Domain]],Table2[[#This Row],[Check 
Tag]])="","",1)</f>
        <v/>
      </c>
    </row>
    <row r="161" spans="1:14" ht="89.25" x14ac:dyDescent="0.25">
      <c r="A161" s="51" t="s">
        <v>569</v>
      </c>
      <c r="B161" s="46" t="s">
        <v>570</v>
      </c>
      <c r="C161" s="48" t="s">
        <v>571</v>
      </c>
      <c r="D161" s="48" t="s">
        <v>572</v>
      </c>
      <c r="E161" s="46" t="s">
        <v>15</v>
      </c>
      <c r="F161" s="46" t="s">
        <v>10</v>
      </c>
      <c r="G161" s="46" t="s">
        <v>1632</v>
      </c>
      <c r="H161" s="42" t="str">
        <f>IFERROR(IF(VLOOKUP(B161,'R&amp;C_5.15.1'!$B$2:$G$453,1,FALSE)=B161,"",),"NEW")</f>
        <v/>
      </c>
      <c r="I161" s="42" t="str">
        <f>IF(H161="NEW","NEW",IF(VLOOKUP(B161,'R&amp;C_5.15.1'!$B$2:$G$453,2,FALSE)=C161,"","UPDATED"))</f>
        <v/>
      </c>
      <c r="J161" s="42" t="str">
        <f>IF(H161="NEW","NEW",IF(VLOOKUP(B161,'R&amp;C_5.15.1'!$B$2:$G$453,3,FALSE)=D161,"","UPDATED"))</f>
        <v/>
      </c>
      <c r="K161" s="42" t="str">
        <f>IF(H161="NEW","NEW",IF(VLOOKUP(B161,'R&amp;C_5.15.1'!$B$2:$G$453,4,FALSE)=E161,"","UPDATED"))</f>
        <v/>
      </c>
      <c r="L161" s="42" t="str">
        <f>IF(H161="NEW","NEW",IF(VLOOKUP(B161,'R&amp;C_5.15.1'!$B$2:$G$453,5,FALSE)=F161,"","UPDATED"))</f>
        <v/>
      </c>
      <c r="M161" s="42" t="str">
        <f>IF(H161="NEW","NEW",IF(VLOOKUP(B161,'R&amp;C_5.15.1'!$B$2:$G$453,6,FALSE)=G161,"","UPDATED"))</f>
        <v/>
      </c>
      <c r="N161" s="42" t="str">
        <f>IF(CONCATENATE(Table2[[#This Row],[Check 
Code]],Table2[[#This Row],[Check 
Funct.]],Table2[[#This Row],[Check 
Tech.]],Table2[[#This Row],[Check DROOLS]],Table2[[#This Row],[Check Domain]],Table2[[#This Row],[Check 
Tag]])="","",1)</f>
        <v/>
      </c>
    </row>
    <row r="162" spans="1:14" ht="63.75" x14ac:dyDescent="0.25">
      <c r="A162" s="51" t="s">
        <v>573</v>
      </c>
      <c r="B162" s="49" t="s">
        <v>574</v>
      </c>
      <c r="C162" s="47" t="s">
        <v>575</v>
      </c>
      <c r="D162" s="47" t="s">
        <v>576</v>
      </c>
      <c r="E162" s="49" t="s">
        <v>15</v>
      </c>
      <c r="F162" s="49" t="s">
        <v>10</v>
      </c>
      <c r="G162" s="49" t="s">
        <v>1632</v>
      </c>
      <c r="H162" s="42" t="str">
        <f>IFERROR(IF(VLOOKUP(B162,'R&amp;C_5.15.1'!$B$2:$G$453,1,FALSE)=B162,"",),"NEW")</f>
        <v/>
      </c>
      <c r="I162" s="42" t="str">
        <f>IF(H162="NEW","NEW",IF(VLOOKUP(B162,'R&amp;C_5.15.1'!$B$2:$G$453,2,FALSE)=C162,"","UPDATED"))</f>
        <v>UPDATED</v>
      </c>
      <c r="J162" s="42" t="str">
        <f>IF(H162="NEW","NEW",IF(VLOOKUP(B162,'R&amp;C_5.15.1'!$B$2:$G$453,3,FALSE)=D162,"","UPDATED"))</f>
        <v>UPDATED</v>
      </c>
      <c r="K162" s="42" t="str">
        <f>IF(H162="NEW","NEW",IF(VLOOKUP(B162,'R&amp;C_5.15.1'!$B$2:$G$453,4,FALSE)=E162,"","UPDATED"))</f>
        <v/>
      </c>
      <c r="L162" s="42" t="str">
        <f>IF(H162="NEW","NEW",IF(VLOOKUP(B162,'R&amp;C_5.15.1'!$B$2:$G$453,5,FALSE)=F162,"","UPDATED"))</f>
        <v/>
      </c>
      <c r="M162" s="42" t="str">
        <f>IF(H162="NEW","NEW",IF(VLOOKUP(B162,'R&amp;C_5.15.1'!$B$2:$G$453,6,FALSE)=G162,"","UPDATED"))</f>
        <v/>
      </c>
      <c r="N162" s="42">
        <f>IF(CONCATENATE(Table2[[#This Row],[Check 
Code]],Table2[[#This Row],[Check 
Funct.]],Table2[[#This Row],[Check 
Tech.]],Table2[[#This Row],[Check DROOLS]],Table2[[#This Row],[Check Domain]],Table2[[#This Row],[Check 
Tag]])="","",1)</f>
        <v>1</v>
      </c>
    </row>
    <row r="163" spans="1:14" ht="102" x14ac:dyDescent="0.25">
      <c r="A163" s="51" t="s">
        <v>577</v>
      </c>
      <c r="B163" s="46" t="s">
        <v>578</v>
      </c>
      <c r="C163" s="48" t="s">
        <v>579</v>
      </c>
      <c r="D163" s="48" t="s">
        <v>580</v>
      </c>
      <c r="E163" s="46" t="s">
        <v>15</v>
      </c>
      <c r="F163" s="46" t="s">
        <v>10</v>
      </c>
      <c r="G163" s="46" t="s">
        <v>1632</v>
      </c>
      <c r="H163" s="42" t="str">
        <f>IFERROR(IF(VLOOKUP(B163,'R&amp;C_5.15.1'!$B$2:$G$453,1,FALSE)=B163,"",),"NEW")</f>
        <v/>
      </c>
      <c r="I163" s="42" t="str">
        <f>IF(H163="NEW","NEW",IF(VLOOKUP(B163,'R&amp;C_5.15.1'!$B$2:$G$453,2,FALSE)=C163,"","UPDATED"))</f>
        <v/>
      </c>
      <c r="J163" s="42" t="str">
        <f>IF(H163="NEW","NEW",IF(VLOOKUP(B163,'R&amp;C_5.15.1'!$B$2:$G$453,3,FALSE)=D163,"","UPDATED"))</f>
        <v/>
      </c>
      <c r="K163" s="42" t="str">
        <f>IF(H163="NEW","NEW",IF(VLOOKUP(B163,'R&amp;C_5.15.1'!$B$2:$G$453,4,FALSE)=E163,"","UPDATED"))</f>
        <v/>
      </c>
      <c r="L163" s="42" t="str">
        <f>IF(H163="NEW","NEW",IF(VLOOKUP(B163,'R&amp;C_5.15.1'!$B$2:$G$453,5,FALSE)=F163,"","UPDATED"))</f>
        <v/>
      </c>
      <c r="M163" s="42" t="str">
        <f>IF(H163="NEW","NEW",IF(VLOOKUP(B163,'R&amp;C_5.15.1'!$B$2:$G$453,6,FALSE)=G163,"","UPDATED"))</f>
        <v/>
      </c>
      <c r="N163" s="42" t="str">
        <f>IF(CONCATENATE(Table2[[#This Row],[Check 
Code]],Table2[[#This Row],[Check 
Funct.]],Table2[[#This Row],[Check 
Tech.]],Table2[[#This Row],[Check DROOLS]],Table2[[#This Row],[Check Domain]],Table2[[#This Row],[Check 
Tag]])="","",1)</f>
        <v/>
      </c>
    </row>
    <row r="164" spans="1:14" ht="63.75" x14ac:dyDescent="0.25">
      <c r="A164" s="51" t="s">
        <v>581</v>
      </c>
      <c r="B164" s="49" t="s">
        <v>582</v>
      </c>
      <c r="C164" s="50" t="s">
        <v>583</v>
      </c>
      <c r="D164" s="50" t="s">
        <v>584</v>
      </c>
      <c r="E164" s="49" t="s">
        <v>15</v>
      </c>
      <c r="F164" s="49" t="s">
        <v>10</v>
      </c>
      <c r="G164" s="51" t="s">
        <v>1647</v>
      </c>
      <c r="H164" s="42" t="str">
        <f>IFERROR(IF(VLOOKUP(B164,'R&amp;C_5.15.1'!$B$2:$G$453,1,FALSE)=B164,"",),"NEW")</f>
        <v/>
      </c>
      <c r="I164" s="42" t="str">
        <f>IF(H164="NEW","NEW",IF(VLOOKUP(B164,'R&amp;C_5.15.1'!$B$2:$G$453,2,FALSE)=C164,"","UPDATED"))</f>
        <v/>
      </c>
      <c r="J164" s="42" t="str">
        <f>IF(H164="NEW","NEW",IF(VLOOKUP(B164,'R&amp;C_5.15.1'!$B$2:$G$453,3,FALSE)=D164,"","UPDATED"))</f>
        <v/>
      </c>
      <c r="K164" s="42" t="str">
        <f>IF(H164="NEW","NEW",IF(VLOOKUP(B164,'R&amp;C_5.15.1'!$B$2:$G$453,4,FALSE)=E164,"","UPDATED"))</f>
        <v/>
      </c>
      <c r="L164" s="42" t="str">
        <f>IF(H164="NEW","NEW",IF(VLOOKUP(B164,'R&amp;C_5.15.1'!$B$2:$G$453,5,FALSE)=F164,"","UPDATED"))</f>
        <v/>
      </c>
      <c r="M164" s="42" t="str">
        <f>IF(H164="NEW","NEW",IF(VLOOKUP(B164,'R&amp;C_5.15.1'!$B$2:$G$453,6,FALSE)=G164,"","UPDATED"))</f>
        <v>UPDATED</v>
      </c>
      <c r="N164" s="42">
        <f>IF(CONCATENATE(Table2[[#This Row],[Check 
Code]],Table2[[#This Row],[Check 
Funct.]],Table2[[#This Row],[Check 
Tech.]],Table2[[#This Row],[Check DROOLS]],Table2[[#This Row],[Check Domain]],Table2[[#This Row],[Check 
Tag]])="","",1)</f>
        <v>1</v>
      </c>
    </row>
    <row r="165" spans="1:14" ht="51" x14ac:dyDescent="0.25">
      <c r="A165" s="51" t="s">
        <v>585</v>
      </c>
      <c r="B165" s="46" t="s">
        <v>586</v>
      </c>
      <c r="C165" s="48" t="s">
        <v>587</v>
      </c>
      <c r="D165" s="48" t="s">
        <v>588</v>
      </c>
      <c r="E165" s="46" t="s">
        <v>15</v>
      </c>
      <c r="F165" s="46" t="s">
        <v>10</v>
      </c>
      <c r="G165" s="46" t="s">
        <v>1648</v>
      </c>
      <c r="H165" s="42" t="str">
        <f>IFERROR(IF(VLOOKUP(B165,'R&amp;C_5.15.1'!$B$2:$G$453,1,FALSE)=B165,"",),"NEW")</f>
        <v/>
      </c>
      <c r="I165" s="42" t="str">
        <f>IF(H165="NEW","NEW",IF(VLOOKUP(B165,'R&amp;C_5.15.1'!$B$2:$G$453,2,FALSE)=C165,"","UPDATED"))</f>
        <v/>
      </c>
      <c r="J165" s="42" t="str">
        <f>IF(H165="NEW","NEW",IF(VLOOKUP(B165,'R&amp;C_5.15.1'!$B$2:$G$453,3,FALSE)=D165,"","UPDATED"))</f>
        <v/>
      </c>
      <c r="K165" s="42" t="str">
        <f>IF(H165="NEW","NEW",IF(VLOOKUP(B165,'R&amp;C_5.15.1'!$B$2:$G$453,4,FALSE)=E165,"","UPDATED"))</f>
        <v/>
      </c>
      <c r="L165" s="42" t="str">
        <f>IF(H165="NEW","NEW",IF(VLOOKUP(B165,'R&amp;C_5.15.1'!$B$2:$G$453,5,FALSE)=F165,"","UPDATED"))</f>
        <v/>
      </c>
      <c r="M165" s="42" t="str">
        <f>IF(H165="NEW","NEW",IF(VLOOKUP(B165,'R&amp;C_5.15.1'!$B$2:$G$453,6,FALSE)=G165,"","UPDATED"))</f>
        <v/>
      </c>
      <c r="N165" s="42" t="str">
        <f>IF(CONCATENATE(Table2[[#This Row],[Check 
Code]],Table2[[#This Row],[Check 
Funct.]],Table2[[#This Row],[Check 
Tech.]],Table2[[#This Row],[Check DROOLS]],Table2[[#This Row],[Check Domain]],Table2[[#This Row],[Check 
Tag]])="","",1)</f>
        <v/>
      </c>
    </row>
    <row r="166" spans="1:14" ht="63.75" x14ac:dyDescent="0.25">
      <c r="A166" s="51" t="s">
        <v>589</v>
      </c>
      <c r="B166" s="49" t="s">
        <v>590</v>
      </c>
      <c r="C166" s="50" t="s">
        <v>591</v>
      </c>
      <c r="D166" s="50" t="s">
        <v>592</v>
      </c>
      <c r="E166" s="49" t="s">
        <v>15</v>
      </c>
      <c r="F166" s="49" t="s">
        <v>10</v>
      </c>
      <c r="G166" s="49" t="s">
        <v>1635</v>
      </c>
      <c r="H166" s="42" t="str">
        <f>IFERROR(IF(VLOOKUP(B166,'R&amp;C_5.15.1'!$B$2:$G$453,1,FALSE)=B166,"",),"NEW")</f>
        <v/>
      </c>
      <c r="I166" s="42" t="str">
        <f>IF(H166="NEW","NEW",IF(VLOOKUP(B166,'R&amp;C_5.15.1'!$B$2:$G$453,2,FALSE)=C166,"","UPDATED"))</f>
        <v/>
      </c>
      <c r="J166" s="42" t="str">
        <f>IF(H166="NEW","NEW",IF(VLOOKUP(B166,'R&amp;C_5.15.1'!$B$2:$G$453,3,FALSE)=D166,"","UPDATED"))</f>
        <v/>
      </c>
      <c r="K166" s="42" t="str">
        <f>IF(H166="NEW","NEW",IF(VLOOKUP(B166,'R&amp;C_5.15.1'!$B$2:$G$453,4,FALSE)=E166,"","UPDATED"))</f>
        <v/>
      </c>
      <c r="L166" s="42" t="str">
        <f>IF(H166="NEW","NEW",IF(VLOOKUP(B166,'R&amp;C_5.15.1'!$B$2:$G$453,5,FALSE)=F166,"","UPDATED"))</f>
        <v/>
      </c>
      <c r="M166" s="42" t="str">
        <f>IF(H166="NEW","NEW",IF(VLOOKUP(B166,'R&amp;C_5.15.1'!$B$2:$G$453,6,FALSE)=G166,"","UPDATED"))</f>
        <v/>
      </c>
      <c r="N166" s="42" t="str">
        <f>IF(CONCATENATE(Table2[[#This Row],[Check 
Code]],Table2[[#This Row],[Check 
Funct.]],Table2[[#This Row],[Check 
Tech.]],Table2[[#This Row],[Check DROOLS]],Table2[[#This Row],[Check Domain]],Table2[[#This Row],[Check 
Tag]])="","",1)</f>
        <v/>
      </c>
    </row>
    <row r="167" spans="1:14" ht="89.25" x14ac:dyDescent="0.25">
      <c r="A167" s="51" t="s">
        <v>593</v>
      </c>
      <c r="B167" s="46" t="s">
        <v>594</v>
      </c>
      <c r="C167" s="48" t="s">
        <v>595</v>
      </c>
      <c r="D167" s="48" t="s">
        <v>596</v>
      </c>
      <c r="E167" s="46" t="s">
        <v>15</v>
      </c>
      <c r="F167" s="46" t="s">
        <v>10</v>
      </c>
      <c r="G167" s="46" t="s">
        <v>1613</v>
      </c>
      <c r="H167" s="42" t="str">
        <f>IFERROR(IF(VLOOKUP(B167,'R&amp;C_5.15.1'!$B$2:$G$453,1,FALSE)=B167,"",),"NEW")</f>
        <v/>
      </c>
      <c r="I167" s="42" t="str">
        <f>IF(H167="NEW","NEW",IF(VLOOKUP(B167,'R&amp;C_5.15.1'!$B$2:$G$453,2,FALSE)=C167,"","UPDATED"))</f>
        <v/>
      </c>
      <c r="J167" s="42" t="str">
        <f>IF(H167="NEW","NEW",IF(VLOOKUP(B167,'R&amp;C_5.15.1'!$B$2:$G$453,3,FALSE)=D167,"","UPDATED"))</f>
        <v/>
      </c>
      <c r="K167" s="42" t="str">
        <f>IF(H167="NEW","NEW",IF(VLOOKUP(B167,'R&amp;C_5.15.1'!$B$2:$G$453,4,FALSE)=E167,"","UPDATED"))</f>
        <v/>
      </c>
      <c r="L167" s="42" t="str">
        <f>IF(H167="NEW","NEW",IF(VLOOKUP(B167,'R&amp;C_5.15.1'!$B$2:$G$453,5,FALSE)=F167,"","UPDATED"))</f>
        <v/>
      </c>
      <c r="M167" s="42" t="str">
        <f>IF(H167="NEW","NEW",IF(VLOOKUP(B167,'R&amp;C_5.15.1'!$B$2:$G$453,6,FALSE)=G167,"","UPDATED"))</f>
        <v/>
      </c>
      <c r="N167" s="42" t="str">
        <f>IF(CONCATENATE(Table2[[#This Row],[Check 
Code]],Table2[[#This Row],[Check 
Funct.]],Table2[[#This Row],[Check 
Tech.]],Table2[[#This Row],[Check DROOLS]],Table2[[#This Row],[Check Domain]],Table2[[#This Row],[Check 
Tag]])="","",1)</f>
        <v/>
      </c>
    </row>
    <row r="168" spans="1:14" ht="63.75" x14ac:dyDescent="0.25">
      <c r="A168" s="51" t="s">
        <v>597</v>
      </c>
      <c r="B168" s="49" t="s">
        <v>598</v>
      </c>
      <c r="C168" s="50" t="s">
        <v>599</v>
      </c>
      <c r="D168" s="50" t="s">
        <v>600</v>
      </c>
      <c r="E168" s="49" t="s">
        <v>15</v>
      </c>
      <c r="F168" s="49" t="s">
        <v>10</v>
      </c>
      <c r="G168" s="51" t="s">
        <v>1641</v>
      </c>
      <c r="H168" s="42" t="str">
        <f>IFERROR(IF(VLOOKUP(B168,'R&amp;C_5.15.1'!$B$2:$G$453,1,FALSE)=B168,"",),"NEW")</f>
        <v/>
      </c>
      <c r="I168" s="42" t="str">
        <f>IF(H168="NEW","NEW",IF(VLOOKUP(B168,'R&amp;C_5.15.1'!$B$2:$G$453,2,FALSE)=C168,"","UPDATED"))</f>
        <v/>
      </c>
      <c r="J168" s="42" t="str">
        <f>IF(H168="NEW","NEW",IF(VLOOKUP(B168,'R&amp;C_5.15.1'!$B$2:$G$453,3,FALSE)=D168,"","UPDATED"))</f>
        <v/>
      </c>
      <c r="K168" s="42" t="str">
        <f>IF(H168="NEW","NEW",IF(VLOOKUP(B168,'R&amp;C_5.15.1'!$B$2:$G$453,4,FALSE)=E168,"","UPDATED"))</f>
        <v/>
      </c>
      <c r="L168" s="42" t="str">
        <f>IF(H168="NEW","NEW",IF(VLOOKUP(B168,'R&amp;C_5.15.1'!$B$2:$G$453,5,FALSE)=F168,"","UPDATED"))</f>
        <v/>
      </c>
      <c r="M168" s="42" t="str">
        <f>IF(H168="NEW","NEW",IF(VLOOKUP(B168,'R&amp;C_5.15.1'!$B$2:$G$453,6,FALSE)=G168,"","UPDATED"))</f>
        <v>UPDATED</v>
      </c>
      <c r="N168" s="42">
        <f>IF(CONCATENATE(Table2[[#This Row],[Check 
Code]],Table2[[#This Row],[Check 
Funct.]],Table2[[#This Row],[Check 
Tech.]],Table2[[#This Row],[Check DROOLS]],Table2[[#This Row],[Check Domain]],Table2[[#This Row],[Check 
Tag]])="","",1)</f>
        <v>1</v>
      </c>
    </row>
    <row r="169" spans="1:14" ht="76.5" x14ac:dyDescent="0.25">
      <c r="A169" s="51" t="s">
        <v>601</v>
      </c>
      <c r="B169" s="46" t="s">
        <v>602</v>
      </c>
      <c r="C169" s="48" t="s">
        <v>603</v>
      </c>
      <c r="D169" s="48" t="s">
        <v>604</v>
      </c>
      <c r="E169" s="46" t="s">
        <v>15</v>
      </c>
      <c r="F169" s="46" t="s">
        <v>10</v>
      </c>
      <c r="G169" s="46" t="s">
        <v>1649</v>
      </c>
      <c r="H169" s="42" t="str">
        <f>IFERROR(IF(VLOOKUP(B169,'R&amp;C_5.15.1'!$B$2:$G$453,1,FALSE)=B169,"",),"NEW")</f>
        <v/>
      </c>
      <c r="I169" s="42" t="str">
        <f>IF(H169="NEW","NEW",IF(VLOOKUP(B169,'R&amp;C_5.15.1'!$B$2:$G$453,2,FALSE)=C169,"","UPDATED"))</f>
        <v/>
      </c>
      <c r="J169" s="42" t="str">
        <f>IF(H169="NEW","NEW",IF(VLOOKUP(B169,'R&amp;C_5.15.1'!$B$2:$G$453,3,FALSE)=D169,"","UPDATED"))</f>
        <v/>
      </c>
      <c r="K169" s="42" t="str">
        <f>IF(H169="NEW","NEW",IF(VLOOKUP(B169,'R&amp;C_5.15.1'!$B$2:$G$453,4,FALSE)=E169,"","UPDATED"))</f>
        <v/>
      </c>
      <c r="L169" s="42" t="str">
        <f>IF(H169="NEW","NEW",IF(VLOOKUP(B169,'R&amp;C_5.15.1'!$B$2:$G$453,5,FALSE)=F169,"","UPDATED"))</f>
        <v/>
      </c>
      <c r="M169" s="42" t="str">
        <f>IF(H169="NEW","NEW",IF(VLOOKUP(B169,'R&amp;C_5.15.1'!$B$2:$G$453,6,FALSE)=G169,"","UPDATED"))</f>
        <v/>
      </c>
      <c r="N169" s="42" t="str">
        <f>IF(CONCATENATE(Table2[[#This Row],[Check 
Code]],Table2[[#This Row],[Check 
Funct.]],Table2[[#This Row],[Check 
Tech.]],Table2[[#This Row],[Check DROOLS]],Table2[[#This Row],[Check Domain]],Table2[[#This Row],[Check 
Tag]])="","",1)</f>
        <v/>
      </c>
    </row>
    <row r="170" spans="1:14" ht="38.25" x14ac:dyDescent="0.25">
      <c r="A170" s="51" t="s">
        <v>605</v>
      </c>
      <c r="B170" s="49" t="s">
        <v>606</v>
      </c>
      <c r="C170" s="50" t="s">
        <v>607</v>
      </c>
      <c r="D170" s="50" t="s">
        <v>608</v>
      </c>
      <c r="E170" s="49" t="s">
        <v>15</v>
      </c>
      <c r="F170" s="49" t="s">
        <v>10</v>
      </c>
      <c r="G170" s="49" t="s">
        <v>1649</v>
      </c>
      <c r="H170" s="42" t="str">
        <f>IFERROR(IF(VLOOKUP(B170,'R&amp;C_5.15.1'!$B$2:$G$453,1,FALSE)=B170,"",),"NEW")</f>
        <v/>
      </c>
      <c r="I170" s="42" t="str">
        <f>IF(H170="NEW","NEW",IF(VLOOKUP(B170,'R&amp;C_5.15.1'!$B$2:$G$453,2,FALSE)=C170,"","UPDATED"))</f>
        <v/>
      </c>
      <c r="J170" s="42" t="str">
        <f>IF(H170="NEW","NEW",IF(VLOOKUP(B170,'R&amp;C_5.15.1'!$B$2:$G$453,3,FALSE)=D170,"","UPDATED"))</f>
        <v/>
      </c>
      <c r="K170" s="42" t="str">
        <f>IF(H170="NEW","NEW",IF(VLOOKUP(B170,'R&amp;C_5.15.1'!$B$2:$G$453,4,FALSE)=E170,"","UPDATED"))</f>
        <v/>
      </c>
      <c r="L170" s="42" t="str">
        <f>IF(H170="NEW","NEW",IF(VLOOKUP(B170,'R&amp;C_5.15.1'!$B$2:$G$453,5,FALSE)=F170,"","UPDATED"))</f>
        <v/>
      </c>
      <c r="M170" s="42" t="str">
        <f>IF(H170="NEW","NEW",IF(VLOOKUP(B170,'R&amp;C_5.15.1'!$B$2:$G$453,6,FALSE)=G170,"","UPDATED"))</f>
        <v/>
      </c>
      <c r="N170" s="42" t="str">
        <f>IF(CONCATENATE(Table2[[#This Row],[Check 
Code]],Table2[[#This Row],[Check 
Funct.]],Table2[[#This Row],[Check 
Tech.]],Table2[[#This Row],[Check DROOLS]],Table2[[#This Row],[Check Domain]],Table2[[#This Row],[Check 
Tag]])="","",1)</f>
        <v/>
      </c>
    </row>
    <row r="171" spans="1:14" ht="63.75" x14ac:dyDescent="0.25">
      <c r="A171" s="51" t="s">
        <v>609</v>
      </c>
      <c r="B171" s="46" t="s">
        <v>610</v>
      </c>
      <c r="C171" s="48" t="s">
        <v>611</v>
      </c>
      <c r="D171" s="48" t="s">
        <v>612</v>
      </c>
      <c r="E171" s="46" t="s">
        <v>15</v>
      </c>
      <c r="F171" s="46" t="s">
        <v>10</v>
      </c>
      <c r="G171" s="46" t="s">
        <v>1649</v>
      </c>
      <c r="H171" s="42" t="str">
        <f>IFERROR(IF(VLOOKUP(B171,'R&amp;C_5.15.1'!$B$2:$G$453,1,FALSE)=B171,"",),"NEW")</f>
        <v/>
      </c>
      <c r="I171" s="42" t="str">
        <f>IF(H171="NEW","NEW",IF(VLOOKUP(B171,'R&amp;C_5.15.1'!$B$2:$G$453,2,FALSE)=C171,"","UPDATED"))</f>
        <v/>
      </c>
      <c r="J171" s="42" t="str">
        <f>IF(H171="NEW","NEW",IF(VLOOKUP(B171,'R&amp;C_5.15.1'!$B$2:$G$453,3,FALSE)=D171,"","UPDATED"))</f>
        <v/>
      </c>
      <c r="K171" s="42" t="str">
        <f>IF(H171="NEW","NEW",IF(VLOOKUP(B171,'R&amp;C_5.15.1'!$B$2:$G$453,4,FALSE)=E171,"","UPDATED"))</f>
        <v/>
      </c>
      <c r="L171" s="42" t="str">
        <f>IF(H171="NEW","NEW",IF(VLOOKUP(B171,'R&amp;C_5.15.1'!$B$2:$G$453,5,FALSE)=F171,"","UPDATED"))</f>
        <v/>
      </c>
      <c r="M171" s="42" t="str">
        <f>IF(H171="NEW","NEW",IF(VLOOKUP(B171,'R&amp;C_5.15.1'!$B$2:$G$453,6,FALSE)=G171,"","UPDATED"))</f>
        <v/>
      </c>
      <c r="N171" s="42" t="str">
        <f>IF(CONCATENATE(Table2[[#This Row],[Check 
Code]],Table2[[#This Row],[Check 
Funct.]],Table2[[#This Row],[Check 
Tech.]],Table2[[#This Row],[Check DROOLS]],Table2[[#This Row],[Check Domain]],Table2[[#This Row],[Check 
Tag]])="","",1)</f>
        <v/>
      </c>
    </row>
    <row r="172" spans="1:14" ht="89.25" x14ac:dyDescent="0.25">
      <c r="A172" s="51" t="s">
        <v>613</v>
      </c>
      <c r="B172" s="49" t="s">
        <v>614</v>
      </c>
      <c r="C172" s="50" t="s">
        <v>615</v>
      </c>
      <c r="D172" s="50" t="s">
        <v>616</v>
      </c>
      <c r="E172" s="49" t="s">
        <v>15</v>
      </c>
      <c r="F172" s="49" t="s">
        <v>10</v>
      </c>
      <c r="G172" s="49" t="s">
        <v>1640</v>
      </c>
      <c r="H172" s="42" t="str">
        <f>IFERROR(IF(VLOOKUP(B172,'R&amp;C_5.15.1'!$B$2:$G$453,1,FALSE)=B172,"",),"NEW")</f>
        <v/>
      </c>
      <c r="I172" s="42" t="str">
        <f>IF(H172="NEW","NEW",IF(VLOOKUP(B172,'R&amp;C_5.15.1'!$B$2:$G$453,2,FALSE)=C172,"","UPDATED"))</f>
        <v/>
      </c>
      <c r="J172" s="42" t="str">
        <f>IF(H172="NEW","NEW",IF(VLOOKUP(B172,'R&amp;C_5.15.1'!$B$2:$G$453,3,FALSE)=D172,"","UPDATED"))</f>
        <v/>
      </c>
      <c r="K172" s="42" t="str">
        <f>IF(H172="NEW","NEW",IF(VLOOKUP(B172,'R&amp;C_5.15.1'!$B$2:$G$453,4,FALSE)=E172,"","UPDATED"))</f>
        <v/>
      </c>
      <c r="L172" s="42" t="str">
        <f>IF(H172="NEW","NEW",IF(VLOOKUP(B172,'R&amp;C_5.15.1'!$B$2:$G$453,5,FALSE)=F172,"","UPDATED"))</f>
        <v/>
      </c>
      <c r="M172" s="42" t="str">
        <f>IF(H172="NEW","NEW",IF(VLOOKUP(B172,'R&amp;C_5.15.1'!$B$2:$G$453,6,FALSE)=G172,"","UPDATED"))</f>
        <v/>
      </c>
      <c r="N172" s="42" t="str">
        <f>IF(CONCATENATE(Table2[[#This Row],[Check 
Code]],Table2[[#This Row],[Check 
Funct.]],Table2[[#This Row],[Check 
Tech.]],Table2[[#This Row],[Check DROOLS]],Table2[[#This Row],[Check Domain]],Table2[[#This Row],[Check 
Tag]])="","",1)</f>
        <v/>
      </c>
    </row>
    <row r="173" spans="1:14" ht="408" x14ac:dyDescent="0.25">
      <c r="A173" s="51" t="s">
        <v>617</v>
      </c>
      <c r="B173" s="46" t="s">
        <v>618</v>
      </c>
      <c r="C173" s="48" t="s">
        <v>619</v>
      </c>
      <c r="D173" s="48" t="s">
        <v>620</v>
      </c>
      <c r="E173" s="46" t="s">
        <v>15</v>
      </c>
      <c r="F173" s="46" t="s">
        <v>10</v>
      </c>
      <c r="G173" s="46" t="s">
        <v>1643</v>
      </c>
      <c r="H173" s="42" t="str">
        <f>IFERROR(IF(VLOOKUP(B173,'R&amp;C_5.15.1'!$B$2:$G$453,1,FALSE)=B173,"",),"NEW")</f>
        <v/>
      </c>
      <c r="I173" s="42" t="str">
        <f>IF(H173="NEW","NEW",IF(VLOOKUP(B173,'R&amp;C_5.15.1'!$B$2:$G$453,2,FALSE)=C173,"","UPDATED"))</f>
        <v/>
      </c>
      <c r="J173" s="42" t="str">
        <f>IF(H173="NEW","NEW",IF(VLOOKUP(B173,'R&amp;C_5.15.1'!$B$2:$G$453,3,FALSE)=D173,"","UPDATED"))</f>
        <v/>
      </c>
      <c r="K173" s="42" t="str">
        <f>IF(H173="NEW","NEW",IF(VLOOKUP(B173,'R&amp;C_5.15.1'!$B$2:$G$453,4,FALSE)=E173,"","UPDATED"))</f>
        <v/>
      </c>
      <c r="L173" s="42" t="str">
        <f>IF(H173="NEW","NEW",IF(VLOOKUP(B173,'R&amp;C_5.15.1'!$B$2:$G$453,5,FALSE)=F173,"","UPDATED"))</f>
        <v/>
      </c>
      <c r="M173" s="42" t="str">
        <f>IF(H173="NEW","NEW",IF(VLOOKUP(B173,'R&amp;C_5.15.1'!$B$2:$G$453,6,FALSE)=G173,"","UPDATED"))</f>
        <v/>
      </c>
      <c r="N173" s="42" t="str">
        <f>IF(CONCATENATE(Table2[[#This Row],[Check 
Code]],Table2[[#This Row],[Check 
Funct.]],Table2[[#This Row],[Check 
Tech.]],Table2[[#This Row],[Check DROOLS]],Table2[[#This Row],[Check Domain]],Table2[[#This Row],[Check 
Tag]])="","",1)</f>
        <v/>
      </c>
    </row>
    <row r="174" spans="1:14" ht="165.75" x14ac:dyDescent="0.25">
      <c r="A174" s="51" t="s">
        <v>621</v>
      </c>
      <c r="B174" s="49" t="s">
        <v>622</v>
      </c>
      <c r="C174" s="50" t="s">
        <v>623</v>
      </c>
      <c r="D174" s="50" t="s">
        <v>624</v>
      </c>
      <c r="E174" s="49" t="s">
        <v>15</v>
      </c>
      <c r="F174" s="49" t="s">
        <v>10</v>
      </c>
      <c r="G174" s="51" t="s">
        <v>1641</v>
      </c>
      <c r="H174" s="42" t="str">
        <f>IFERROR(IF(VLOOKUP(B174,'R&amp;C_5.15.1'!$B$2:$G$453,1,FALSE)=B174,"",),"NEW")</f>
        <v/>
      </c>
      <c r="I174" s="42" t="str">
        <f>IF(H174="NEW","NEW",IF(VLOOKUP(B174,'R&amp;C_5.15.1'!$B$2:$G$453,2,FALSE)=C174,"","UPDATED"))</f>
        <v/>
      </c>
      <c r="J174" s="42" t="str">
        <f>IF(H174="NEW","NEW",IF(VLOOKUP(B174,'R&amp;C_5.15.1'!$B$2:$G$453,3,FALSE)=D174,"","UPDATED"))</f>
        <v/>
      </c>
      <c r="K174" s="42" t="str">
        <f>IF(H174="NEW","NEW",IF(VLOOKUP(B174,'R&amp;C_5.15.1'!$B$2:$G$453,4,FALSE)=E174,"","UPDATED"))</f>
        <v/>
      </c>
      <c r="L174" s="42" t="str">
        <f>IF(H174="NEW","NEW",IF(VLOOKUP(B174,'R&amp;C_5.15.1'!$B$2:$G$453,5,FALSE)=F174,"","UPDATED"))</f>
        <v/>
      </c>
      <c r="M174" s="42" t="str">
        <f>IF(H174="NEW","NEW",IF(VLOOKUP(B174,'R&amp;C_5.15.1'!$B$2:$G$453,6,FALSE)=G174,"","UPDATED"))</f>
        <v>UPDATED</v>
      </c>
      <c r="N174" s="42">
        <f>IF(CONCATENATE(Table2[[#This Row],[Check 
Code]],Table2[[#This Row],[Check 
Funct.]],Table2[[#This Row],[Check 
Tech.]],Table2[[#This Row],[Check DROOLS]],Table2[[#This Row],[Check Domain]],Table2[[#This Row],[Check 
Tag]])="","",1)</f>
        <v>1</v>
      </c>
    </row>
    <row r="175" spans="1:14" ht="89.25" x14ac:dyDescent="0.25">
      <c r="A175" s="51" t="s">
        <v>625</v>
      </c>
      <c r="B175" s="46" t="s">
        <v>626</v>
      </c>
      <c r="C175" s="48" t="s">
        <v>627</v>
      </c>
      <c r="D175" s="48" t="s">
        <v>628</v>
      </c>
      <c r="E175" s="46" t="s">
        <v>15</v>
      </c>
      <c r="F175" s="46" t="s">
        <v>10</v>
      </c>
      <c r="G175" s="46" t="s">
        <v>1610</v>
      </c>
      <c r="H175" s="42" t="str">
        <f>IFERROR(IF(VLOOKUP(B175,'R&amp;C_5.15.1'!$B$2:$G$453,1,FALSE)=B175,"",),"NEW")</f>
        <v/>
      </c>
      <c r="I175" s="42" t="str">
        <f>IF(H175="NEW","NEW",IF(VLOOKUP(B175,'R&amp;C_5.15.1'!$B$2:$G$453,2,FALSE)=C175,"","UPDATED"))</f>
        <v/>
      </c>
      <c r="J175" s="42" t="str">
        <f>IF(H175="NEW","NEW",IF(VLOOKUP(B175,'R&amp;C_5.15.1'!$B$2:$G$453,3,FALSE)=D175,"","UPDATED"))</f>
        <v/>
      </c>
      <c r="K175" s="42" t="str">
        <f>IF(H175="NEW","NEW",IF(VLOOKUP(B175,'R&amp;C_5.15.1'!$B$2:$G$453,4,FALSE)=E175,"","UPDATED"))</f>
        <v/>
      </c>
      <c r="L175" s="42" t="str">
        <f>IF(H175="NEW","NEW",IF(VLOOKUP(B175,'R&amp;C_5.15.1'!$B$2:$G$453,5,FALSE)=F175,"","UPDATED"))</f>
        <v/>
      </c>
      <c r="M175" s="42" t="str">
        <f>IF(H175="NEW","NEW",IF(VLOOKUP(B175,'R&amp;C_5.15.1'!$B$2:$G$453,6,FALSE)=G175,"","UPDATED"))</f>
        <v/>
      </c>
      <c r="N175" s="42" t="str">
        <f>IF(CONCATENATE(Table2[[#This Row],[Check 
Code]],Table2[[#This Row],[Check 
Funct.]],Table2[[#This Row],[Check 
Tech.]],Table2[[#This Row],[Check DROOLS]],Table2[[#This Row],[Check Domain]],Table2[[#This Row],[Check 
Tag]])="","",1)</f>
        <v/>
      </c>
    </row>
    <row r="176" spans="1:14" ht="76.5" x14ac:dyDescent="0.25">
      <c r="A176" s="51" t="s">
        <v>629</v>
      </c>
      <c r="B176" s="49" t="s">
        <v>630</v>
      </c>
      <c r="C176" s="50" t="s">
        <v>631</v>
      </c>
      <c r="D176" s="50" t="s">
        <v>632</v>
      </c>
      <c r="E176" s="49" t="s">
        <v>15</v>
      </c>
      <c r="F176" s="49" t="s">
        <v>10</v>
      </c>
      <c r="G176" s="49" t="s">
        <v>1607</v>
      </c>
      <c r="H176" s="42" t="str">
        <f>IFERROR(IF(VLOOKUP(B176,'R&amp;C_5.15.1'!$B$2:$G$453,1,FALSE)=B176,"",),"NEW")</f>
        <v/>
      </c>
      <c r="I176" s="42" t="str">
        <f>IF(H176="NEW","NEW",IF(VLOOKUP(B176,'R&amp;C_5.15.1'!$B$2:$G$453,2,FALSE)=C176,"","UPDATED"))</f>
        <v/>
      </c>
      <c r="J176" s="42" t="str">
        <f>IF(H176="NEW","NEW",IF(VLOOKUP(B176,'R&amp;C_5.15.1'!$B$2:$G$453,3,FALSE)=D176,"","UPDATED"))</f>
        <v/>
      </c>
      <c r="K176" s="42" t="str">
        <f>IF(H176="NEW","NEW",IF(VLOOKUP(B176,'R&amp;C_5.15.1'!$B$2:$G$453,4,FALSE)=E176,"","UPDATED"))</f>
        <v/>
      </c>
      <c r="L176" s="42" t="str">
        <f>IF(H176="NEW","NEW",IF(VLOOKUP(B176,'R&amp;C_5.15.1'!$B$2:$G$453,5,FALSE)=F176,"","UPDATED"))</f>
        <v/>
      </c>
      <c r="M176" s="42" t="str">
        <f>IF(H176="NEW","NEW",IF(VLOOKUP(B176,'R&amp;C_5.15.1'!$B$2:$G$453,6,FALSE)=G176,"","UPDATED"))</f>
        <v/>
      </c>
      <c r="N176" s="42" t="str">
        <f>IF(CONCATENATE(Table2[[#This Row],[Check 
Code]],Table2[[#This Row],[Check 
Funct.]],Table2[[#This Row],[Check 
Tech.]],Table2[[#This Row],[Check DROOLS]],Table2[[#This Row],[Check Domain]],Table2[[#This Row],[Check 
Tag]])="","",1)</f>
        <v/>
      </c>
    </row>
    <row r="177" spans="1:14" ht="114.75" x14ac:dyDescent="0.25">
      <c r="A177" s="51" t="s">
        <v>633</v>
      </c>
      <c r="B177" s="46" t="s">
        <v>634</v>
      </c>
      <c r="C177" s="48" t="s">
        <v>635</v>
      </c>
      <c r="D177" s="48" t="s">
        <v>636</v>
      </c>
      <c r="E177" s="46" t="s">
        <v>15</v>
      </c>
      <c r="F177" s="46" t="s">
        <v>10</v>
      </c>
      <c r="G177" s="46" t="s">
        <v>1607</v>
      </c>
      <c r="H177" s="42" t="str">
        <f>IFERROR(IF(VLOOKUP(B177,'R&amp;C_5.15.1'!$B$2:$G$453,1,FALSE)=B177,"",),"NEW")</f>
        <v/>
      </c>
      <c r="I177" s="42" t="str">
        <f>IF(H177="NEW","NEW",IF(VLOOKUP(B177,'R&amp;C_5.15.1'!$B$2:$G$453,2,FALSE)=C177,"","UPDATED"))</f>
        <v/>
      </c>
      <c r="J177" s="42" t="str">
        <f>IF(H177="NEW","NEW",IF(VLOOKUP(B177,'R&amp;C_5.15.1'!$B$2:$G$453,3,FALSE)=D177,"","UPDATED"))</f>
        <v/>
      </c>
      <c r="K177" s="42" t="str">
        <f>IF(H177="NEW","NEW",IF(VLOOKUP(B177,'R&amp;C_5.15.1'!$B$2:$G$453,4,FALSE)=E177,"","UPDATED"))</f>
        <v/>
      </c>
      <c r="L177" s="42" t="str">
        <f>IF(H177="NEW","NEW",IF(VLOOKUP(B177,'R&amp;C_5.15.1'!$B$2:$G$453,5,FALSE)=F177,"","UPDATED"))</f>
        <v/>
      </c>
      <c r="M177" s="42" t="str">
        <f>IF(H177="NEW","NEW",IF(VLOOKUP(B177,'R&amp;C_5.15.1'!$B$2:$G$453,6,FALSE)=G177,"","UPDATED"))</f>
        <v/>
      </c>
      <c r="N177" s="42" t="str">
        <f>IF(CONCATENATE(Table2[[#This Row],[Check 
Code]],Table2[[#This Row],[Check 
Funct.]],Table2[[#This Row],[Check 
Tech.]],Table2[[#This Row],[Check DROOLS]],Table2[[#This Row],[Check Domain]],Table2[[#This Row],[Check 
Tag]])="","",1)</f>
        <v/>
      </c>
    </row>
    <row r="178" spans="1:14" ht="102" x14ac:dyDescent="0.25">
      <c r="A178" s="51" t="s">
        <v>637</v>
      </c>
      <c r="B178" s="49" t="s">
        <v>638</v>
      </c>
      <c r="C178" s="50" t="s">
        <v>639</v>
      </c>
      <c r="D178" s="50" t="s">
        <v>640</v>
      </c>
      <c r="E178" s="49" t="s">
        <v>15</v>
      </c>
      <c r="F178" s="49" t="s">
        <v>10</v>
      </c>
      <c r="G178" s="51" t="s">
        <v>1647</v>
      </c>
      <c r="H178" s="42" t="str">
        <f>IFERROR(IF(VLOOKUP(B178,'R&amp;C_5.15.1'!$B$2:$G$453,1,FALSE)=B178,"",),"NEW")</f>
        <v/>
      </c>
      <c r="I178" s="42" t="str">
        <f>IF(H178="NEW","NEW",IF(VLOOKUP(B178,'R&amp;C_5.15.1'!$B$2:$G$453,2,FALSE)=C178,"","UPDATED"))</f>
        <v/>
      </c>
      <c r="J178" s="42" t="str">
        <f>IF(H178="NEW","NEW",IF(VLOOKUP(B178,'R&amp;C_5.15.1'!$B$2:$G$453,3,FALSE)=D178,"","UPDATED"))</f>
        <v/>
      </c>
      <c r="K178" s="42" t="str">
        <f>IF(H178="NEW","NEW",IF(VLOOKUP(B178,'R&amp;C_5.15.1'!$B$2:$G$453,4,FALSE)=E178,"","UPDATED"))</f>
        <v/>
      </c>
      <c r="L178" s="42" t="str">
        <f>IF(H178="NEW","NEW",IF(VLOOKUP(B178,'R&amp;C_5.15.1'!$B$2:$G$453,5,FALSE)=F178,"","UPDATED"))</f>
        <v/>
      </c>
      <c r="M178" s="42" t="str">
        <f>IF(H178="NEW","NEW",IF(VLOOKUP(B178,'R&amp;C_5.15.1'!$B$2:$G$453,6,FALSE)=G178,"","UPDATED"))</f>
        <v>UPDATED</v>
      </c>
      <c r="N178" s="42">
        <f>IF(CONCATENATE(Table2[[#This Row],[Check 
Code]],Table2[[#This Row],[Check 
Funct.]],Table2[[#This Row],[Check 
Tech.]],Table2[[#This Row],[Check DROOLS]],Table2[[#This Row],[Check Domain]],Table2[[#This Row],[Check 
Tag]])="","",1)</f>
        <v>1</v>
      </c>
    </row>
    <row r="179" spans="1:14" ht="178.5" x14ac:dyDescent="0.25">
      <c r="A179" s="51" t="s">
        <v>641</v>
      </c>
      <c r="B179" s="46" t="s">
        <v>642</v>
      </c>
      <c r="C179" s="48" t="s">
        <v>643</v>
      </c>
      <c r="D179" s="48" t="s">
        <v>644</v>
      </c>
      <c r="E179" s="46" t="s">
        <v>15</v>
      </c>
      <c r="F179" s="46" t="s">
        <v>10</v>
      </c>
      <c r="G179" s="46" t="s">
        <v>1648</v>
      </c>
      <c r="H179" s="42" t="str">
        <f>IFERROR(IF(VLOOKUP(B179,'R&amp;C_5.15.1'!$B$2:$G$453,1,FALSE)=B179,"",),"NEW")</f>
        <v/>
      </c>
      <c r="I179" s="42" t="str">
        <f>IF(H179="NEW","NEW",IF(VLOOKUP(B179,'R&amp;C_5.15.1'!$B$2:$G$453,2,FALSE)=C179,"","UPDATED"))</f>
        <v/>
      </c>
      <c r="J179" s="42" t="str">
        <f>IF(H179="NEW","NEW",IF(VLOOKUP(B179,'R&amp;C_5.15.1'!$B$2:$G$453,3,FALSE)=D179,"","UPDATED"))</f>
        <v/>
      </c>
      <c r="K179" s="42" t="str">
        <f>IF(H179="NEW","NEW",IF(VLOOKUP(B179,'R&amp;C_5.15.1'!$B$2:$G$453,4,FALSE)=E179,"","UPDATED"))</f>
        <v/>
      </c>
      <c r="L179" s="42" t="str">
        <f>IF(H179="NEW","NEW",IF(VLOOKUP(B179,'R&amp;C_5.15.1'!$B$2:$G$453,5,FALSE)=F179,"","UPDATED"))</f>
        <v/>
      </c>
      <c r="M179" s="42" t="str">
        <f>IF(H179="NEW","NEW",IF(VLOOKUP(B179,'R&amp;C_5.15.1'!$B$2:$G$453,6,FALSE)=G179,"","UPDATED"))</f>
        <v/>
      </c>
      <c r="N179" s="42" t="str">
        <f>IF(CONCATENATE(Table2[[#This Row],[Check 
Code]],Table2[[#This Row],[Check 
Funct.]],Table2[[#This Row],[Check 
Tech.]],Table2[[#This Row],[Check DROOLS]],Table2[[#This Row],[Check Domain]],Table2[[#This Row],[Check 
Tag]])="","",1)</f>
        <v/>
      </c>
    </row>
    <row r="180" spans="1:14" ht="114.75" x14ac:dyDescent="0.25">
      <c r="A180" s="51" t="s">
        <v>645</v>
      </c>
      <c r="B180" s="49" t="s">
        <v>646</v>
      </c>
      <c r="C180" s="50" t="s">
        <v>647</v>
      </c>
      <c r="D180" s="50" t="s">
        <v>648</v>
      </c>
      <c r="E180" s="49" t="s">
        <v>15</v>
      </c>
      <c r="F180" s="49" t="s">
        <v>10</v>
      </c>
      <c r="G180" s="49" t="s">
        <v>1650</v>
      </c>
      <c r="H180" s="42" t="str">
        <f>IFERROR(IF(VLOOKUP(B180,'R&amp;C_5.15.1'!$B$2:$G$453,1,FALSE)=B180,"",),"NEW")</f>
        <v/>
      </c>
      <c r="I180" s="42" t="str">
        <f>IF(H180="NEW","NEW",IF(VLOOKUP(B180,'R&amp;C_5.15.1'!$B$2:$G$453,2,FALSE)=C180,"","UPDATED"))</f>
        <v/>
      </c>
      <c r="J180" s="42" t="str">
        <f>IF(H180="NEW","NEW",IF(VLOOKUP(B180,'R&amp;C_5.15.1'!$B$2:$G$453,3,FALSE)=D180,"","UPDATED"))</f>
        <v/>
      </c>
      <c r="K180" s="42" t="str">
        <f>IF(H180="NEW","NEW",IF(VLOOKUP(B180,'R&amp;C_5.15.1'!$B$2:$G$453,4,FALSE)=E180,"","UPDATED"))</f>
        <v/>
      </c>
      <c r="L180" s="42" t="str">
        <f>IF(H180="NEW","NEW",IF(VLOOKUP(B180,'R&amp;C_5.15.1'!$B$2:$G$453,5,FALSE)=F180,"","UPDATED"))</f>
        <v/>
      </c>
      <c r="M180" s="42" t="str">
        <f>IF(H180="NEW","NEW",IF(VLOOKUP(B180,'R&amp;C_5.15.1'!$B$2:$G$453,6,FALSE)=G180,"","UPDATED"))</f>
        <v/>
      </c>
      <c r="N180" s="42" t="str">
        <f>IF(CONCATENATE(Table2[[#This Row],[Check 
Code]],Table2[[#This Row],[Check 
Funct.]],Table2[[#This Row],[Check 
Tech.]],Table2[[#This Row],[Check DROOLS]],Table2[[#This Row],[Check Domain]],Table2[[#This Row],[Check 
Tag]])="","",1)</f>
        <v/>
      </c>
    </row>
    <row r="181" spans="1:14" ht="102" x14ac:dyDescent="0.25">
      <c r="A181" s="51" t="s">
        <v>649</v>
      </c>
      <c r="B181" s="46" t="s">
        <v>650</v>
      </c>
      <c r="C181" s="48" t="s">
        <v>651</v>
      </c>
      <c r="D181" s="48" t="s">
        <v>652</v>
      </c>
      <c r="E181" s="46" t="s">
        <v>15</v>
      </c>
      <c r="F181" s="46" t="s">
        <v>10</v>
      </c>
      <c r="G181" s="46" t="s">
        <v>1651</v>
      </c>
      <c r="H181" s="42" t="str">
        <f>IFERROR(IF(VLOOKUP(B181,'R&amp;C_5.15.1'!$B$2:$G$453,1,FALSE)=B181,"",),"NEW")</f>
        <v/>
      </c>
      <c r="I181" s="42" t="str">
        <f>IF(H181="NEW","NEW",IF(VLOOKUP(B181,'R&amp;C_5.15.1'!$B$2:$G$453,2,FALSE)=C181,"","UPDATED"))</f>
        <v/>
      </c>
      <c r="J181" s="42" t="str">
        <f>IF(H181="NEW","NEW",IF(VLOOKUP(B181,'R&amp;C_5.15.1'!$B$2:$G$453,3,FALSE)=D181,"","UPDATED"))</f>
        <v/>
      </c>
      <c r="K181" s="42" t="str">
        <f>IF(H181="NEW","NEW",IF(VLOOKUP(B181,'R&amp;C_5.15.1'!$B$2:$G$453,4,FALSE)=E181,"","UPDATED"))</f>
        <v/>
      </c>
      <c r="L181" s="42" t="str">
        <f>IF(H181="NEW","NEW",IF(VLOOKUP(B181,'R&amp;C_5.15.1'!$B$2:$G$453,5,FALSE)=F181,"","UPDATED"))</f>
        <v/>
      </c>
      <c r="M181" s="42" t="str">
        <f>IF(H181="NEW","NEW",IF(VLOOKUP(B181,'R&amp;C_5.15.1'!$B$2:$G$453,6,FALSE)=G181,"","UPDATED"))</f>
        <v/>
      </c>
      <c r="N181" s="42" t="str">
        <f>IF(CONCATENATE(Table2[[#This Row],[Check 
Code]],Table2[[#This Row],[Check 
Funct.]],Table2[[#This Row],[Check 
Tech.]],Table2[[#This Row],[Check DROOLS]],Table2[[#This Row],[Check Domain]],Table2[[#This Row],[Check 
Tag]])="","",1)</f>
        <v/>
      </c>
    </row>
    <row r="182" spans="1:14" ht="38.25" x14ac:dyDescent="0.25">
      <c r="A182" s="51" t="s">
        <v>653</v>
      </c>
      <c r="B182" s="49" t="s">
        <v>654</v>
      </c>
      <c r="C182" s="50" t="s">
        <v>655</v>
      </c>
      <c r="D182" s="50" t="s">
        <v>656</v>
      </c>
      <c r="E182" s="49" t="s">
        <v>15</v>
      </c>
      <c r="F182" s="49" t="s">
        <v>10</v>
      </c>
      <c r="G182" s="49" t="s">
        <v>1621</v>
      </c>
      <c r="H182" s="42" t="str">
        <f>IFERROR(IF(VLOOKUP(B182,'R&amp;C_5.15.1'!$B$2:$G$453,1,FALSE)=B182,"",),"NEW")</f>
        <v/>
      </c>
      <c r="I182" s="42" t="str">
        <f>IF(H182="NEW","NEW",IF(VLOOKUP(B182,'R&amp;C_5.15.1'!$B$2:$G$453,2,FALSE)=C182,"","UPDATED"))</f>
        <v/>
      </c>
      <c r="J182" s="42" t="str">
        <f>IF(H182="NEW","NEW",IF(VLOOKUP(B182,'R&amp;C_5.15.1'!$B$2:$G$453,3,FALSE)=D182,"","UPDATED"))</f>
        <v/>
      </c>
      <c r="K182" s="42" t="str">
        <f>IF(H182="NEW","NEW",IF(VLOOKUP(B182,'R&amp;C_5.15.1'!$B$2:$G$453,4,FALSE)=E182,"","UPDATED"))</f>
        <v/>
      </c>
      <c r="L182" s="42" t="str">
        <f>IF(H182="NEW","NEW",IF(VLOOKUP(B182,'R&amp;C_5.15.1'!$B$2:$G$453,5,FALSE)=F182,"","UPDATED"))</f>
        <v/>
      </c>
      <c r="M182" s="42" t="str">
        <f>IF(H182="NEW","NEW",IF(VLOOKUP(B182,'R&amp;C_5.15.1'!$B$2:$G$453,6,FALSE)=G182,"","UPDATED"))</f>
        <v/>
      </c>
      <c r="N182" s="42" t="str">
        <f>IF(CONCATENATE(Table2[[#This Row],[Check 
Code]],Table2[[#This Row],[Check 
Funct.]],Table2[[#This Row],[Check 
Tech.]],Table2[[#This Row],[Check DROOLS]],Table2[[#This Row],[Check Domain]],Table2[[#This Row],[Check 
Tag]])="","",1)</f>
        <v/>
      </c>
    </row>
    <row r="183" spans="1:14" ht="255" x14ac:dyDescent="0.25">
      <c r="A183" s="51" t="s">
        <v>657</v>
      </c>
      <c r="B183" s="46" t="s">
        <v>658</v>
      </c>
      <c r="C183" s="48" t="s">
        <v>659</v>
      </c>
      <c r="D183" s="48" t="s">
        <v>660</v>
      </c>
      <c r="E183" s="46" t="s">
        <v>15</v>
      </c>
      <c r="F183" s="46" t="s">
        <v>10</v>
      </c>
      <c r="G183" s="46" t="s">
        <v>1621</v>
      </c>
      <c r="H183" s="42" t="str">
        <f>IFERROR(IF(VLOOKUP(B183,'R&amp;C_5.15.1'!$B$2:$G$453,1,FALSE)=B183,"",),"NEW")</f>
        <v/>
      </c>
      <c r="I183" s="42" t="str">
        <f>IF(H183="NEW","NEW",IF(VLOOKUP(B183,'R&amp;C_5.15.1'!$B$2:$G$453,2,FALSE)=C183,"","UPDATED"))</f>
        <v/>
      </c>
      <c r="J183" s="42" t="str">
        <f>IF(H183="NEW","NEW",IF(VLOOKUP(B183,'R&amp;C_5.15.1'!$B$2:$G$453,3,FALSE)=D183,"","UPDATED"))</f>
        <v/>
      </c>
      <c r="K183" s="42" t="str">
        <f>IF(H183="NEW","NEW",IF(VLOOKUP(B183,'R&amp;C_5.15.1'!$B$2:$G$453,4,FALSE)=E183,"","UPDATED"))</f>
        <v/>
      </c>
      <c r="L183" s="42" t="str">
        <f>IF(H183="NEW","NEW",IF(VLOOKUP(B183,'R&amp;C_5.15.1'!$B$2:$G$453,5,FALSE)=F183,"","UPDATED"))</f>
        <v/>
      </c>
      <c r="M183" s="42" t="str">
        <f>IF(H183="NEW","NEW",IF(VLOOKUP(B183,'R&amp;C_5.15.1'!$B$2:$G$453,6,FALSE)=G183,"","UPDATED"))</f>
        <v/>
      </c>
      <c r="N183" s="42" t="str">
        <f>IF(CONCATENATE(Table2[[#This Row],[Check 
Code]],Table2[[#This Row],[Check 
Funct.]],Table2[[#This Row],[Check 
Tech.]],Table2[[#This Row],[Check DROOLS]],Table2[[#This Row],[Check Domain]],Table2[[#This Row],[Check 
Tag]])="","",1)</f>
        <v/>
      </c>
    </row>
    <row r="184" spans="1:14" ht="191.25" x14ac:dyDescent="0.25">
      <c r="A184" s="51" t="s">
        <v>661</v>
      </c>
      <c r="B184" s="49" t="s">
        <v>662</v>
      </c>
      <c r="C184" s="50" t="s">
        <v>663</v>
      </c>
      <c r="D184" s="50" t="s">
        <v>664</v>
      </c>
      <c r="E184" s="49" t="s">
        <v>15</v>
      </c>
      <c r="F184" s="49" t="s">
        <v>10</v>
      </c>
      <c r="G184" s="49" t="s">
        <v>1621</v>
      </c>
      <c r="H184" s="42" t="str">
        <f>IFERROR(IF(VLOOKUP(B184,'R&amp;C_5.15.1'!$B$2:$G$453,1,FALSE)=B184,"",),"NEW")</f>
        <v/>
      </c>
      <c r="I184" s="42" t="str">
        <f>IF(H184="NEW","NEW",IF(VLOOKUP(B184,'R&amp;C_5.15.1'!$B$2:$G$453,2,FALSE)=C184,"","UPDATED"))</f>
        <v/>
      </c>
      <c r="J184" s="42" t="str">
        <f>IF(H184="NEW","NEW",IF(VLOOKUP(B184,'R&amp;C_5.15.1'!$B$2:$G$453,3,FALSE)=D184,"","UPDATED"))</f>
        <v/>
      </c>
      <c r="K184" s="42" t="str">
        <f>IF(H184="NEW","NEW",IF(VLOOKUP(B184,'R&amp;C_5.15.1'!$B$2:$G$453,4,FALSE)=E184,"","UPDATED"))</f>
        <v/>
      </c>
      <c r="L184" s="42" t="str">
        <f>IF(H184="NEW","NEW",IF(VLOOKUP(B184,'R&amp;C_5.15.1'!$B$2:$G$453,5,FALSE)=F184,"","UPDATED"))</f>
        <v/>
      </c>
      <c r="M184" s="42" t="str">
        <f>IF(H184="NEW","NEW",IF(VLOOKUP(B184,'R&amp;C_5.15.1'!$B$2:$G$453,6,FALSE)=G184,"","UPDATED"))</f>
        <v/>
      </c>
      <c r="N184" s="42" t="str">
        <f>IF(CONCATENATE(Table2[[#This Row],[Check 
Code]],Table2[[#This Row],[Check 
Funct.]],Table2[[#This Row],[Check 
Tech.]],Table2[[#This Row],[Check DROOLS]],Table2[[#This Row],[Check Domain]],Table2[[#This Row],[Check 
Tag]])="","",1)</f>
        <v/>
      </c>
    </row>
    <row r="185" spans="1:14" ht="38.25" x14ac:dyDescent="0.25">
      <c r="A185" s="51" t="s">
        <v>665</v>
      </c>
      <c r="B185" s="46" t="s">
        <v>666</v>
      </c>
      <c r="C185" s="48" t="s">
        <v>667</v>
      </c>
      <c r="D185" s="48" t="s">
        <v>668</v>
      </c>
      <c r="E185" s="46" t="s">
        <v>15</v>
      </c>
      <c r="F185" s="46" t="s">
        <v>10</v>
      </c>
      <c r="G185" s="46" t="s">
        <v>1621</v>
      </c>
      <c r="H185" s="42" t="str">
        <f>IFERROR(IF(VLOOKUP(B185,'R&amp;C_5.15.1'!$B$2:$G$453,1,FALSE)=B185,"",),"NEW")</f>
        <v/>
      </c>
      <c r="I185" s="42" t="str">
        <f>IF(H185="NEW","NEW",IF(VLOOKUP(B185,'R&amp;C_5.15.1'!$B$2:$G$453,2,FALSE)=C185,"","UPDATED"))</f>
        <v/>
      </c>
      <c r="J185" s="42" t="str">
        <f>IF(H185="NEW","NEW",IF(VLOOKUP(B185,'R&amp;C_5.15.1'!$B$2:$G$453,3,FALSE)=D185,"","UPDATED"))</f>
        <v/>
      </c>
      <c r="K185" s="42" t="str">
        <f>IF(H185="NEW","NEW",IF(VLOOKUP(B185,'R&amp;C_5.15.1'!$B$2:$G$453,4,FALSE)=E185,"","UPDATED"))</f>
        <v/>
      </c>
      <c r="L185" s="42" t="str">
        <f>IF(H185="NEW","NEW",IF(VLOOKUP(B185,'R&amp;C_5.15.1'!$B$2:$G$453,5,FALSE)=F185,"","UPDATED"))</f>
        <v/>
      </c>
      <c r="M185" s="42" t="str">
        <f>IF(H185="NEW","NEW",IF(VLOOKUP(B185,'R&amp;C_5.15.1'!$B$2:$G$453,6,FALSE)=G185,"","UPDATED"))</f>
        <v/>
      </c>
      <c r="N185" s="42" t="str">
        <f>IF(CONCATENATE(Table2[[#This Row],[Check 
Code]],Table2[[#This Row],[Check 
Funct.]],Table2[[#This Row],[Check 
Tech.]],Table2[[#This Row],[Check DROOLS]],Table2[[#This Row],[Check Domain]],Table2[[#This Row],[Check 
Tag]])="","",1)</f>
        <v/>
      </c>
    </row>
    <row r="186" spans="1:14" ht="114.75" x14ac:dyDescent="0.25">
      <c r="A186" s="51" t="s">
        <v>669</v>
      </c>
      <c r="B186" s="49" t="s">
        <v>670</v>
      </c>
      <c r="C186" s="50" t="s">
        <v>671</v>
      </c>
      <c r="D186" s="50" t="s">
        <v>672</v>
      </c>
      <c r="E186" s="49" t="s">
        <v>15</v>
      </c>
      <c r="F186" s="49" t="s">
        <v>10</v>
      </c>
      <c r="G186" s="49" t="s">
        <v>1652</v>
      </c>
      <c r="H186" s="42" t="str">
        <f>IFERROR(IF(VLOOKUP(B186,'R&amp;C_5.15.1'!$B$2:$G$453,1,FALSE)=B186,"",),"NEW")</f>
        <v/>
      </c>
      <c r="I186" s="42" t="str">
        <f>IF(H186="NEW","NEW",IF(VLOOKUP(B186,'R&amp;C_5.15.1'!$B$2:$G$453,2,FALSE)=C186,"","UPDATED"))</f>
        <v/>
      </c>
      <c r="J186" s="42" t="str">
        <f>IF(H186="NEW","NEW",IF(VLOOKUP(B186,'R&amp;C_5.15.1'!$B$2:$G$453,3,FALSE)=D186,"","UPDATED"))</f>
        <v/>
      </c>
      <c r="K186" s="42" t="str">
        <f>IF(H186="NEW","NEW",IF(VLOOKUP(B186,'R&amp;C_5.15.1'!$B$2:$G$453,4,FALSE)=E186,"","UPDATED"))</f>
        <v/>
      </c>
      <c r="L186" s="42" t="str">
        <f>IF(H186="NEW","NEW",IF(VLOOKUP(B186,'R&amp;C_5.15.1'!$B$2:$G$453,5,FALSE)=F186,"","UPDATED"))</f>
        <v/>
      </c>
      <c r="M186" s="42" t="str">
        <f>IF(H186="NEW","NEW",IF(VLOOKUP(B186,'R&amp;C_5.15.1'!$B$2:$G$453,6,FALSE)=G186,"","UPDATED"))</f>
        <v/>
      </c>
      <c r="N186" s="42" t="str">
        <f>IF(CONCATENATE(Table2[[#This Row],[Check 
Code]],Table2[[#This Row],[Check 
Funct.]],Table2[[#This Row],[Check 
Tech.]],Table2[[#This Row],[Check DROOLS]],Table2[[#This Row],[Check Domain]],Table2[[#This Row],[Check 
Tag]])="","",1)</f>
        <v/>
      </c>
    </row>
    <row r="187" spans="1:14" ht="51" x14ac:dyDescent="0.25">
      <c r="A187" s="51" t="s">
        <v>673</v>
      </c>
      <c r="B187" s="46" t="s">
        <v>674</v>
      </c>
      <c r="C187" s="48" t="s">
        <v>675</v>
      </c>
      <c r="D187" s="48" t="s">
        <v>676</v>
      </c>
      <c r="E187" s="46" t="s">
        <v>15</v>
      </c>
      <c r="F187" s="46" t="s">
        <v>10</v>
      </c>
      <c r="G187" s="46" t="s">
        <v>1593</v>
      </c>
      <c r="H187" s="42" t="str">
        <f>IFERROR(IF(VLOOKUP(B187,'R&amp;C_5.15.1'!$B$2:$G$453,1,FALSE)=B187,"",),"NEW")</f>
        <v/>
      </c>
      <c r="I187" s="42" t="str">
        <f>IF(H187="NEW","NEW",IF(VLOOKUP(B187,'R&amp;C_5.15.1'!$B$2:$G$453,2,FALSE)=C187,"","UPDATED"))</f>
        <v/>
      </c>
      <c r="J187" s="42" t="str">
        <f>IF(H187="NEW","NEW",IF(VLOOKUP(B187,'R&amp;C_5.15.1'!$B$2:$G$453,3,FALSE)=D187,"","UPDATED"))</f>
        <v/>
      </c>
      <c r="K187" s="42" t="str">
        <f>IF(H187="NEW","NEW",IF(VLOOKUP(B187,'R&amp;C_5.15.1'!$B$2:$G$453,4,FALSE)=E187,"","UPDATED"))</f>
        <v/>
      </c>
      <c r="L187" s="42" t="str">
        <f>IF(H187="NEW","NEW",IF(VLOOKUP(B187,'R&amp;C_5.15.1'!$B$2:$G$453,5,FALSE)=F187,"","UPDATED"))</f>
        <v/>
      </c>
      <c r="M187" s="42" t="str">
        <f>IF(H187="NEW","NEW",IF(VLOOKUP(B187,'R&amp;C_5.15.1'!$B$2:$G$453,6,FALSE)=G187,"","UPDATED"))</f>
        <v/>
      </c>
      <c r="N187" s="42" t="str">
        <f>IF(CONCATENATE(Table2[[#This Row],[Check 
Code]],Table2[[#This Row],[Check 
Funct.]],Table2[[#This Row],[Check 
Tech.]],Table2[[#This Row],[Check DROOLS]],Table2[[#This Row],[Check Domain]],Table2[[#This Row],[Check 
Tag]])="","",1)</f>
        <v/>
      </c>
    </row>
    <row r="188" spans="1:14" ht="38.25" x14ac:dyDescent="0.25">
      <c r="A188" s="51" t="s">
        <v>677</v>
      </c>
      <c r="B188" s="49" t="s">
        <v>678</v>
      </c>
      <c r="C188" s="50" t="s">
        <v>679</v>
      </c>
      <c r="D188" s="50" t="s">
        <v>680</v>
      </c>
      <c r="E188" s="49" t="s">
        <v>15</v>
      </c>
      <c r="F188" s="49" t="s">
        <v>10</v>
      </c>
      <c r="G188" s="49" t="s">
        <v>1593</v>
      </c>
      <c r="H188" s="42" t="str">
        <f>IFERROR(IF(VLOOKUP(B188,'R&amp;C_5.15.1'!$B$2:$G$453,1,FALSE)=B188,"",),"NEW")</f>
        <v/>
      </c>
      <c r="I188" s="42" t="str">
        <f>IF(H188="NEW","NEW",IF(VLOOKUP(B188,'R&amp;C_5.15.1'!$B$2:$G$453,2,FALSE)=C188,"","UPDATED"))</f>
        <v/>
      </c>
      <c r="J188" s="42" t="str">
        <f>IF(H188="NEW","NEW",IF(VLOOKUP(B188,'R&amp;C_5.15.1'!$B$2:$G$453,3,FALSE)=D188,"","UPDATED"))</f>
        <v/>
      </c>
      <c r="K188" s="42" t="str">
        <f>IF(H188="NEW","NEW",IF(VLOOKUP(B188,'R&amp;C_5.15.1'!$B$2:$G$453,4,FALSE)=E188,"","UPDATED"))</f>
        <v/>
      </c>
      <c r="L188" s="42" t="str">
        <f>IF(H188="NEW","NEW",IF(VLOOKUP(B188,'R&amp;C_5.15.1'!$B$2:$G$453,5,FALSE)=F188,"","UPDATED"))</f>
        <v/>
      </c>
      <c r="M188" s="42" t="str">
        <f>IF(H188="NEW","NEW",IF(VLOOKUP(B188,'R&amp;C_5.15.1'!$B$2:$G$453,6,FALSE)=G188,"","UPDATED"))</f>
        <v/>
      </c>
      <c r="N188" s="42" t="str">
        <f>IF(CONCATENATE(Table2[[#This Row],[Check 
Code]],Table2[[#This Row],[Check 
Funct.]],Table2[[#This Row],[Check 
Tech.]],Table2[[#This Row],[Check DROOLS]],Table2[[#This Row],[Check Domain]],Table2[[#This Row],[Check 
Tag]])="","",1)</f>
        <v/>
      </c>
    </row>
    <row r="189" spans="1:14" ht="89.25" x14ac:dyDescent="0.25">
      <c r="A189" s="51" t="s">
        <v>681</v>
      </c>
      <c r="B189" s="46" t="s">
        <v>682</v>
      </c>
      <c r="C189" s="48" t="s">
        <v>683</v>
      </c>
      <c r="D189" s="48" t="s">
        <v>684</v>
      </c>
      <c r="E189" s="46" t="s">
        <v>15</v>
      </c>
      <c r="F189" s="46" t="s">
        <v>10</v>
      </c>
      <c r="G189" s="46" t="s">
        <v>1630</v>
      </c>
      <c r="H189" s="42" t="str">
        <f>IFERROR(IF(VLOOKUP(B189,'R&amp;C_5.15.1'!$B$2:$G$453,1,FALSE)=B189,"",),"NEW")</f>
        <v/>
      </c>
      <c r="I189" s="42" t="str">
        <f>IF(H189="NEW","NEW",IF(VLOOKUP(B189,'R&amp;C_5.15.1'!$B$2:$G$453,2,FALSE)=C189,"","UPDATED"))</f>
        <v/>
      </c>
      <c r="J189" s="42" t="str">
        <f>IF(H189="NEW","NEW",IF(VLOOKUP(B189,'R&amp;C_5.15.1'!$B$2:$G$453,3,FALSE)=D189,"","UPDATED"))</f>
        <v/>
      </c>
      <c r="K189" s="42" t="str">
        <f>IF(H189="NEW","NEW",IF(VLOOKUP(B189,'R&amp;C_5.15.1'!$B$2:$G$453,4,FALSE)=E189,"","UPDATED"))</f>
        <v/>
      </c>
      <c r="L189" s="42" t="str">
        <f>IF(H189="NEW","NEW",IF(VLOOKUP(B189,'R&amp;C_5.15.1'!$B$2:$G$453,5,FALSE)=F189,"","UPDATED"))</f>
        <v/>
      </c>
      <c r="M189" s="42" t="str">
        <f>IF(H189="NEW","NEW",IF(VLOOKUP(B189,'R&amp;C_5.15.1'!$B$2:$G$453,6,FALSE)=G189,"","UPDATED"))</f>
        <v/>
      </c>
      <c r="N189" s="42" t="str">
        <f>IF(CONCATENATE(Table2[[#This Row],[Check 
Code]],Table2[[#This Row],[Check 
Funct.]],Table2[[#This Row],[Check 
Tech.]],Table2[[#This Row],[Check DROOLS]],Table2[[#This Row],[Check Domain]],Table2[[#This Row],[Check 
Tag]])="","",1)</f>
        <v/>
      </c>
    </row>
    <row r="190" spans="1:14" ht="140.25" x14ac:dyDescent="0.25">
      <c r="A190" s="51" t="s">
        <v>685</v>
      </c>
      <c r="B190" s="49" t="s">
        <v>686</v>
      </c>
      <c r="C190" s="50" t="s">
        <v>687</v>
      </c>
      <c r="D190" s="50" t="s">
        <v>688</v>
      </c>
      <c r="E190" s="49" t="s">
        <v>15</v>
      </c>
      <c r="F190" s="49" t="s">
        <v>10</v>
      </c>
      <c r="G190" s="49" t="s">
        <v>1653</v>
      </c>
      <c r="H190" s="42" t="str">
        <f>IFERROR(IF(VLOOKUP(B190,'R&amp;C_5.15.1'!$B$2:$G$453,1,FALSE)=B190,"",),"NEW")</f>
        <v/>
      </c>
      <c r="I190" s="42" t="str">
        <f>IF(H190="NEW","NEW",IF(VLOOKUP(B190,'R&amp;C_5.15.1'!$B$2:$G$453,2,FALSE)=C190,"","UPDATED"))</f>
        <v/>
      </c>
      <c r="J190" s="42" t="str">
        <f>IF(H190="NEW","NEW",IF(VLOOKUP(B190,'R&amp;C_5.15.1'!$B$2:$G$453,3,FALSE)=D190,"","UPDATED"))</f>
        <v/>
      </c>
      <c r="K190" s="42" t="str">
        <f>IF(H190="NEW","NEW",IF(VLOOKUP(B190,'R&amp;C_5.15.1'!$B$2:$G$453,4,FALSE)=E190,"","UPDATED"))</f>
        <v/>
      </c>
      <c r="L190" s="42" t="str">
        <f>IF(H190="NEW","NEW",IF(VLOOKUP(B190,'R&amp;C_5.15.1'!$B$2:$G$453,5,FALSE)=F190,"","UPDATED"))</f>
        <v/>
      </c>
      <c r="M190" s="42" t="str">
        <f>IF(H190="NEW","NEW",IF(VLOOKUP(B190,'R&amp;C_5.15.1'!$B$2:$G$453,6,FALSE)=G190,"","UPDATED"))</f>
        <v/>
      </c>
      <c r="N190" s="42" t="str">
        <f>IF(CONCATENATE(Table2[[#This Row],[Check 
Code]],Table2[[#This Row],[Check 
Funct.]],Table2[[#This Row],[Check 
Tech.]],Table2[[#This Row],[Check DROOLS]],Table2[[#This Row],[Check Domain]],Table2[[#This Row],[Check 
Tag]])="","",1)</f>
        <v/>
      </c>
    </row>
    <row r="191" spans="1:14" ht="51" x14ac:dyDescent="0.25">
      <c r="A191" s="51" t="s">
        <v>689</v>
      </c>
      <c r="B191" s="46" t="s">
        <v>690</v>
      </c>
      <c r="C191" s="48" t="s">
        <v>691</v>
      </c>
      <c r="D191" s="48" t="s">
        <v>692</v>
      </c>
      <c r="E191" s="46" t="s">
        <v>15</v>
      </c>
      <c r="F191" s="46" t="s">
        <v>10</v>
      </c>
      <c r="G191" s="46" t="s">
        <v>1640</v>
      </c>
      <c r="H191" s="42" t="str">
        <f>IFERROR(IF(VLOOKUP(B191,'R&amp;C_5.15.1'!$B$2:$G$453,1,FALSE)=B191,"",),"NEW")</f>
        <v/>
      </c>
      <c r="I191" s="42" t="str">
        <f>IF(H191="NEW","NEW",IF(VLOOKUP(B191,'R&amp;C_5.15.1'!$B$2:$G$453,2,FALSE)=C191,"","UPDATED"))</f>
        <v/>
      </c>
      <c r="J191" s="42" t="str">
        <f>IF(H191="NEW","NEW",IF(VLOOKUP(B191,'R&amp;C_5.15.1'!$B$2:$G$453,3,FALSE)=D191,"","UPDATED"))</f>
        <v/>
      </c>
      <c r="K191" s="42" t="str">
        <f>IF(H191="NEW","NEW",IF(VLOOKUP(B191,'R&amp;C_5.15.1'!$B$2:$G$453,4,FALSE)=E191,"","UPDATED"))</f>
        <v/>
      </c>
      <c r="L191" s="42" t="str">
        <f>IF(H191="NEW","NEW",IF(VLOOKUP(B191,'R&amp;C_5.15.1'!$B$2:$G$453,5,FALSE)=F191,"","UPDATED"))</f>
        <v/>
      </c>
      <c r="M191" s="42" t="str">
        <f>IF(H191="NEW","NEW",IF(VLOOKUP(B191,'R&amp;C_5.15.1'!$B$2:$G$453,6,FALSE)=G191,"","UPDATED"))</f>
        <v/>
      </c>
      <c r="N191" s="42" t="str">
        <f>IF(CONCATENATE(Table2[[#This Row],[Check 
Code]],Table2[[#This Row],[Check 
Funct.]],Table2[[#This Row],[Check 
Tech.]],Table2[[#This Row],[Check DROOLS]],Table2[[#This Row],[Check Domain]],Table2[[#This Row],[Check 
Tag]])="","",1)</f>
        <v/>
      </c>
    </row>
    <row r="192" spans="1:14" ht="89.25" x14ac:dyDescent="0.25">
      <c r="A192" s="51" t="s">
        <v>693</v>
      </c>
      <c r="B192" s="49" t="s">
        <v>694</v>
      </c>
      <c r="C192" s="50" t="s">
        <v>695</v>
      </c>
      <c r="D192" s="50" t="s">
        <v>696</v>
      </c>
      <c r="E192" s="49" t="s">
        <v>15</v>
      </c>
      <c r="F192" s="49" t="s">
        <v>10</v>
      </c>
      <c r="G192" s="49" t="s">
        <v>1593</v>
      </c>
      <c r="H192" s="42" t="str">
        <f>IFERROR(IF(VLOOKUP(B192,'R&amp;C_5.15.1'!$B$2:$G$453,1,FALSE)=B192,"",),"NEW")</f>
        <v/>
      </c>
      <c r="I192" s="42" t="str">
        <f>IF(H192="NEW","NEW",IF(VLOOKUP(B192,'R&amp;C_5.15.1'!$B$2:$G$453,2,FALSE)=C192,"","UPDATED"))</f>
        <v/>
      </c>
      <c r="J192" s="42" t="str">
        <f>IF(H192="NEW","NEW",IF(VLOOKUP(B192,'R&amp;C_5.15.1'!$B$2:$G$453,3,FALSE)=D192,"","UPDATED"))</f>
        <v/>
      </c>
      <c r="K192" s="42" t="str">
        <f>IF(H192="NEW","NEW",IF(VLOOKUP(B192,'R&amp;C_5.15.1'!$B$2:$G$453,4,FALSE)=E192,"","UPDATED"))</f>
        <v/>
      </c>
      <c r="L192" s="42" t="str">
        <f>IF(H192="NEW","NEW",IF(VLOOKUP(B192,'R&amp;C_5.15.1'!$B$2:$G$453,5,FALSE)=F192,"","UPDATED"))</f>
        <v/>
      </c>
      <c r="M192" s="42" t="str">
        <f>IF(H192="NEW","NEW",IF(VLOOKUP(B192,'R&amp;C_5.15.1'!$B$2:$G$453,6,FALSE)=G192,"","UPDATED"))</f>
        <v/>
      </c>
      <c r="N192" s="42" t="str">
        <f>IF(CONCATENATE(Table2[[#This Row],[Check 
Code]],Table2[[#This Row],[Check 
Funct.]],Table2[[#This Row],[Check 
Tech.]],Table2[[#This Row],[Check DROOLS]],Table2[[#This Row],[Check Domain]],Table2[[#This Row],[Check 
Tag]])="","",1)</f>
        <v/>
      </c>
    </row>
    <row r="193" spans="1:14" ht="114.75" x14ac:dyDescent="0.25">
      <c r="A193" s="51" t="s">
        <v>697</v>
      </c>
      <c r="B193" s="46" t="s">
        <v>698</v>
      </c>
      <c r="C193" s="48" t="s">
        <v>699</v>
      </c>
      <c r="D193" s="48" t="s">
        <v>700</v>
      </c>
      <c r="E193" s="46" t="s">
        <v>15</v>
      </c>
      <c r="F193" s="46" t="s">
        <v>10</v>
      </c>
      <c r="G193" s="46" t="s">
        <v>1654</v>
      </c>
      <c r="H193" s="42" t="str">
        <f>IFERROR(IF(VLOOKUP(B193,'R&amp;C_5.15.1'!$B$2:$G$453,1,FALSE)=B193,"",),"NEW")</f>
        <v/>
      </c>
      <c r="I193" s="42" t="str">
        <f>IF(H193="NEW","NEW",IF(VLOOKUP(B193,'R&amp;C_5.15.1'!$B$2:$G$453,2,FALSE)=C193,"","UPDATED"))</f>
        <v/>
      </c>
      <c r="J193" s="42" t="str">
        <f>IF(H193="NEW","NEW",IF(VLOOKUP(B193,'R&amp;C_5.15.1'!$B$2:$G$453,3,FALSE)=D193,"","UPDATED"))</f>
        <v/>
      </c>
      <c r="K193" s="42" t="str">
        <f>IF(H193="NEW","NEW",IF(VLOOKUP(B193,'R&amp;C_5.15.1'!$B$2:$G$453,4,FALSE)=E193,"","UPDATED"))</f>
        <v/>
      </c>
      <c r="L193" s="42" t="str">
        <f>IF(H193="NEW","NEW",IF(VLOOKUP(B193,'R&amp;C_5.15.1'!$B$2:$G$453,5,FALSE)=F193,"","UPDATED"))</f>
        <v/>
      </c>
      <c r="M193" s="42" t="str">
        <f>IF(H193="NEW","NEW",IF(VLOOKUP(B193,'R&amp;C_5.15.1'!$B$2:$G$453,6,FALSE)=G193,"","UPDATED"))</f>
        <v/>
      </c>
      <c r="N193" s="42" t="str">
        <f>IF(CONCATENATE(Table2[[#This Row],[Check 
Code]],Table2[[#This Row],[Check 
Funct.]],Table2[[#This Row],[Check 
Tech.]],Table2[[#This Row],[Check DROOLS]],Table2[[#This Row],[Check Domain]],Table2[[#This Row],[Check 
Tag]])="","",1)</f>
        <v/>
      </c>
    </row>
    <row r="194" spans="1:14" ht="140.25" x14ac:dyDescent="0.25">
      <c r="A194" s="51" t="s">
        <v>701</v>
      </c>
      <c r="B194" s="49" t="s">
        <v>702</v>
      </c>
      <c r="C194" s="50" t="s">
        <v>703</v>
      </c>
      <c r="D194" s="50" t="s">
        <v>704</v>
      </c>
      <c r="E194" s="49" t="s">
        <v>15</v>
      </c>
      <c r="F194" s="49" t="s">
        <v>10</v>
      </c>
      <c r="G194" s="49" t="s">
        <v>1655</v>
      </c>
      <c r="H194" s="42" t="str">
        <f>IFERROR(IF(VLOOKUP(B194,'R&amp;C_5.15.1'!$B$2:$G$453,1,FALSE)=B194,"",),"NEW")</f>
        <v/>
      </c>
      <c r="I194" s="42" t="str">
        <f>IF(H194="NEW","NEW",IF(VLOOKUP(B194,'R&amp;C_5.15.1'!$B$2:$G$453,2,FALSE)=C194,"","UPDATED"))</f>
        <v/>
      </c>
      <c r="J194" s="42" t="str">
        <f>IF(H194="NEW","NEW",IF(VLOOKUP(B194,'R&amp;C_5.15.1'!$B$2:$G$453,3,FALSE)=D194,"","UPDATED"))</f>
        <v/>
      </c>
      <c r="K194" s="42" t="str">
        <f>IF(H194="NEW","NEW",IF(VLOOKUP(B194,'R&amp;C_5.15.1'!$B$2:$G$453,4,FALSE)=E194,"","UPDATED"))</f>
        <v/>
      </c>
      <c r="L194" s="42" t="str">
        <f>IF(H194="NEW","NEW",IF(VLOOKUP(B194,'R&amp;C_5.15.1'!$B$2:$G$453,5,FALSE)=F194,"","UPDATED"))</f>
        <v/>
      </c>
      <c r="M194" s="42" t="str">
        <f>IF(H194="NEW","NEW",IF(VLOOKUP(B194,'R&amp;C_5.15.1'!$B$2:$G$453,6,FALSE)=G194,"","UPDATED"))</f>
        <v/>
      </c>
      <c r="N194" s="42" t="str">
        <f>IF(CONCATENATE(Table2[[#This Row],[Check 
Code]],Table2[[#This Row],[Check 
Funct.]],Table2[[#This Row],[Check 
Tech.]],Table2[[#This Row],[Check DROOLS]],Table2[[#This Row],[Check Domain]],Table2[[#This Row],[Check 
Tag]])="","",1)</f>
        <v/>
      </c>
    </row>
    <row r="195" spans="1:14" ht="51" x14ac:dyDescent="0.25">
      <c r="A195" s="51" t="s">
        <v>705</v>
      </c>
      <c r="B195" s="46" t="s">
        <v>706</v>
      </c>
      <c r="C195" s="48" t="s">
        <v>707</v>
      </c>
      <c r="D195" s="48" t="s">
        <v>708</v>
      </c>
      <c r="E195" s="46" t="s">
        <v>15</v>
      </c>
      <c r="F195" s="46" t="s">
        <v>10</v>
      </c>
      <c r="G195" s="46" t="s">
        <v>1607</v>
      </c>
      <c r="H195" s="42" t="str">
        <f>IFERROR(IF(VLOOKUP(B195,'R&amp;C_5.15.1'!$B$2:$G$453,1,FALSE)=B195,"",),"NEW")</f>
        <v/>
      </c>
      <c r="I195" s="42" t="str">
        <f>IF(H195="NEW","NEW",IF(VLOOKUP(B195,'R&amp;C_5.15.1'!$B$2:$G$453,2,FALSE)=C195,"","UPDATED"))</f>
        <v/>
      </c>
      <c r="J195" s="42" t="str">
        <f>IF(H195="NEW","NEW",IF(VLOOKUP(B195,'R&amp;C_5.15.1'!$B$2:$G$453,3,FALSE)=D195,"","UPDATED"))</f>
        <v/>
      </c>
      <c r="K195" s="42" t="str">
        <f>IF(H195="NEW","NEW",IF(VLOOKUP(B195,'R&amp;C_5.15.1'!$B$2:$G$453,4,FALSE)=E195,"","UPDATED"))</f>
        <v/>
      </c>
      <c r="L195" s="42" t="str">
        <f>IF(H195="NEW","NEW",IF(VLOOKUP(B195,'R&amp;C_5.15.1'!$B$2:$G$453,5,FALSE)=F195,"","UPDATED"))</f>
        <v/>
      </c>
      <c r="M195" s="42" t="str">
        <f>IF(H195="NEW","NEW",IF(VLOOKUP(B195,'R&amp;C_5.15.1'!$B$2:$G$453,6,FALSE)=G195,"","UPDATED"))</f>
        <v/>
      </c>
      <c r="N195" s="42" t="str">
        <f>IF(CONCATENATE(Table2[[#This Row],[Check 
Code]],Table2[[#This Row],[Check 
Funct.]],Table2[[#This Row],[Check 
Tech.]],Table2[[#This Row],[Check DROOLS]],Table2[[#This Row],[Check Domain]],Table2[[#This Row],[Check 
Tag]])="","",1)</f>
        <v/>
      </c>
    </row>
    <row r="196" spans="1:14" ht="114.75" x14ac:dyDescent="0.25">
      <c r="A196" s="51" t="s">
        <v>709</v>
      </c>
      <c r="B196" s="49" t="s">
        <v>710</v>
      </c>
      <c r="C196" s="50" t="s">
        <v>711</v>
      </c>
      <c r="D196" s="50" t="s">
        <v>712</v>
      </c>
      <c r="E196" s="49" t="s">
        <v>15</v>
      </c>
      <c r="F196" s="49" t="s">
        <v>10</v>
      </c>
      <c r="G196" s="49" t="s">
        <v>1621</v>
      </c>
      <c r="H196" s="42" t="str">
        <f>IFERROR(IF(VLOOKUP(B196,'R&amp;C_5.15.1'!$B$2:$G$453,1,FALSE)=B196,"",),"NEW")</f>
        <v/>
      </c>
      <c r="I196" s="42" t="str">
        <f>IF(H196="NEW","NEW",IF(VLOOKUP(B196,'R&amp;C_5.15.1'!$B$2:$G$453,2,FALSE)=C196,"","UPDATED"))</f>
        <v/>
      </c>
      <c r="J196" s="42" t="str">
        <f>IF(H196="NEW","NEW",IF(VLOOKUP(B196,'R&amp;C_5.15.1'!$B$2:$G$453,3,FALSE)=D196,"","UPDATED"))</f>
        <v/>
      </c>
      <c r="K196" s="42" t="str">
        <f>IF(H196="NEW","NEW",IF(VLOOKUP(B196,'R&amp;C_5.15.1'!$B$2:$G$453,4,FALSE)=E196,"","UPDATED"))</f>
        <v/>
      </c>
      <c r="L196" s="42" t="str">
        <f>IF(H196="NEW","NEW",IF(VLOOKUP(B196,'R&amp;C_5.15.1'!$B$2:$G$453,5,FALSE)=F196,"","UPDATED"))</f>
        <v/>
      </c>
      <c r="M196" s="42" t="str">
        <f>IF(H196="NEW","NEW",IF(VLOOKUP(B196,'R&amp;C_5.15.1'!$B$2:$G$453,6,FALSE)=G196,"","UPDATED"))</f>
        <v/>
      </c>
      <c r="N196" s="42" t="str">
        <f>IF(CONCATENATE(Table2[[#This Row],[Check 
Code]],Table2[[#This Row],[Check 
Funct.]],Table2[[#This Row],[Check 
Tech.]],Table2[[#This Row],[Check DROOLS]],Table2[[#This Row],[Check Domain]],Table2[[#This Row],[Check 
Tag]])="","",1)</f>
        <v/>
      </c>
    </row>
    <row r="197" spans="1:14" ht="242.25" x14ac:dyDescent="0.25">
      <c r="A197" s="51" t="s">
        <v>713</v>
      </c>
      <c r="B197" s="46" t="s">
        <v>714</v>
      </c>
      <c r="C197" s="48" t="s">
        <v>715</v>
      </c>
      <c r="D197" s="48" t="s">
        <v>716</v>
      </c>
      <c r="E197" s="46" t="s">
        <v>15</v>
      </c>
      <c r="F197" s="46" t="s">
        <v>10</v>
      </c>
      <c r="G197" s="46" t="s">
        <v>1648</v>
      </c>
      <c r="H197" s="42" t="str">
        <f>IFERROR(IF(VLOOKUP(B197,'R&amp;C_5.15.1'!$B$2:$G$453,1,FALSE)=B197,"",),"NEW")</f>
        <v/>
      </c>
      <c r="I197" s="42" t="str">
        <f>IF(H197="NEW","NEW",IF(VLOOKUP(B197,'R&amp;C_5.15.1'!$B$2:$G$453,2,FALSE)=C197,"","UPDATED"))</f>
        <v/>
      </c>
      <c r="J197" s="42" t="str">
        <f>IF(H197="NEW","NEW",IF(VLOOKUP(B197,'R&amp;C_5.15.1'!$B$2:$G$453,3,FALSE)=D197,"","UPDATED"))</f>
        <v/>
      </c>
      <c r="K197" s="42" t="str">
        <f>IF(H197="NEW","NEW",IF(VLOOKUP(B197,'R&amp;C_5.15.1'!$B$2:$G$453,4,FALSE)=E197,"","UPDATED"))</f>
        <v/>
      </c>
      <c r="L197" s="42" t="str">
        <f>IF(H197="NEW","NEW",IF(VLOOKUP(B197,'R&amp;C_5.15.1'!$B$2:$G$453,5,FALSE)=F197,"","UPDATED"))</f>
        <v/>
      </c>
      <c r="M197" s="42" t="str">
        <f>IF(H197="NEW","NEW",IF(VLOOKUP(B197,'R&amp;C_5.15.1'!$B$2:$G$453,6,FALSE)=G197,"","UPDATED"))</f>
        <v/>
      </c>
      <c r="N197" s="42" t="str">
        <f>IF(CONCATENATE(Table2[[#This Row],[Check 
Code]],Table2[[#This Row],[Check 
Funct.]],Table2[[#This Row],[Check 
Tech.]],Table2[[#This Row],[Check DROOLS]],Table2[[#This Row],[Check Domain]],Table2[[#This Row],[Check 
Tag]])="","",1)</f>
        <v/>
      </c>
    </row>
    <row r="198" spans="1:14" ht="191.25" x14ac:dyDescent="0.25">
      <c r="A198" s="51" t="s">
        <v>717</v>
      </c>
      <c r="B198" s="49" t="s">
        <v>718</v>
      </c>
      <c r="C198" s="50" t="s">
        <v>719</v>
      </c>
      <c r="D198" s="50" t="s">
        <v>720</v>
      </c>
      <c r="E198" s="49" t="s">
        <v>15</v>
      </c>
      <c r="F198" s="49" t="s">
        <v>10</v>
      </c>
      <c r="G198" s="49" t="s">
        <v>1656</v>
      </c>
      <c r="H198" s="42" t="str">
        <f>IFERROR(IF(VLOOKUP(B198,'R&amp;C_5.15.1'!$B$2:$G$453,1,FALSE)=B198,"",),"NEW")</f>
        <v/>
      </c>
      <c r="I198" s="42" t="str">
        <f>IF(H198="NEW","NEW",IF(VLOOKUP(B198,'R&amp;C_5.15.1'!$B$2:$G$453,2,FALSE)=C198,"","UPDATED"))</f>
        <v/>
      </c>
      <c r="J198" s="42" t="str">
        <f>IF(H198="NEW","NEW",IF(VLOOKUP(B198,'R&amp;C_5.15.1'!$B$2:$G$453,3,FALSE)=D198,"","UPDATED"))</f>
        <v/>
      </c>
      <c r="K198" s="42" t="str">
        <f>IF(H198="NEW","NEW",IF(VLOOKUP(B198,'R&amp;C_5.15.1'!$B$2:$G$453,4,FALSE)=E198,"","UPDATED"))</f>
        <v/>
      </c>
      <c r="L198" s="42" t="str">
        <f>IF(H198="NEW","NEW",IF(VLOOKUP(B198,'R&amp;C_5.15.1'!$B$2:$G$453,5,FALSE)=F198,"","UPDATED"))</f>
        <v/>
      </c>
      <c r="M198" s="42" t="str">
        <f>IF(H198="NEW","NEW",IF(VLOOKUP(B198,'R&amp;C_5.15.1'!$B$2:$G$453,6,FALSE)=G198,"","UPDATED"))</f>
        <v/>
      </c>
      <c r="N198" s="42" t="str">
        <f>IF(CONCATENATE(Table2[[#This Row],[Check 
Code]],Table2[[#This Row],[Check 
Funct.]],Table2[[#This Row],[Check 
Tech.]],Table2[[#This Row],[Check DROOLS]],Table2[[#This Row],[Check Domain]],Table2[[#This Row],[Check 
Tag]])="","",1)</f>
        <v/>
      </c>
    </row>
    <row r="199" spans="1:14" ht="114.75" x14ac:dyDescent="0.25">
      <c r="A199" s="51" t="s">
        <v>721</v>
      </c>
      <c r="B199" s="46" t="s">
        <v>722</v>
      </c>
      <c r="C199" s="48" t="s">
        <v>723</v>
      </c>
      <c r="D199" s="48" t="s">
        <v>724</v>
      </c>
      <c r="E199" s="46" t="s">
        <v>15</v>
      </c>
      <c r="F199" s="46" t="s">
        <v>10</v>
      </c>
      <c r="G199" s="46" t="s">
        <v>1640</v>
      </c>
      <c r="H199" s="42" t="str">
        <f>IFERROR(IF(VLOOKUP(B199,'R&amp;C_5.15.1'!$B$2:$G$453,1,FALSE)=B199,"",),"NEW")</f>
        <v/>
      </c>
      <c r="I199" s="42" t="str">
        <f>IF(H199="NEW","NEW",IF(VLOOKUP(B199,'R&amp;C_5.15.1'!$B$2:$G$453,2,FALSE)=C199,"","UPDATED"))</f>
        <v/>
      </c>
      <c r="J199" s="42" t="str">
        <f>IF(H199="NEW","NEW",IF(VLOOKUP(B199,'R&amp;C_5.15.1'!$B$2:$G$453,3,FALSE)=D199,"","UPDATED"))</f>
        <v/>
      </c>
      <c r="K199" s="42" t="str">
        <f>IF(H199="NEW","NEW",IF(VLOOKUP(B199,'R&amp;C_5.15.1'!$B$2:$G$453,4,FALSE)=E199,"","UPDATED"))</f>
        <v/>
      </c>
      <c r="L199" s="42" t="str">
        <f>IF(H199="NEW","NEW",IF(VLOOKUP(B199,'R&amp;C_5.15.1'!$B$2:$G$453,5,FALSE)=F199,"","UPDATED"))</f>
        <v/>
      </c>
      <c r="M199" s="42" t="str">
        <f>IF(H199="NEW","NEW",IF(VLOOKUP(B199,'R&amp;C_5.15.1'!$B$2:$G$453,6,FALSE)=G199,"","UPDATED"))</f>
        <v/>
      </c>
      <c r="N199" s="42" t="str">
        <f>IF(CONCATENATE(Table2[[#This Row],[Check 
Code]],Table2[[#This Row],[Check 
Funct.]],Table2[[#This Row],[Check 
Tech.]],Table2[[#This Row],[Check DROOLS]],Table2[[#This Row],[Check Domain]],Table2[[#This Row],[Check 
Tag]])="","",1)</f>
        <v/>
      </c>
    </row>
    <row r="200" spans="1:14" ht="114.75" x14ac:dyDescent="0.25">
      <c r="A200" s="51" t="s">
        <v>725</v>
      </c>
      <c r="B200" s="49" t="s">
        <v>726</v>
      </c>
      <c r="C200" s="50" t="s">
        <v>727</v>
      </c>
      <c r="D200" s="50" t="s">
        <v>728</v>
      </c>
      <c r="E200" s="49" t="s">
        <v>15</v>
      </c>
      <c r="F200" s="49" t="s">
        <v>10</v>
      </c>
      <c r="G200" s="51" t="s">
        <v>1641</v>
      </c>
      <c r="H200" s="42" t="str">
        <f>IFERROR(IF(VLOOKUP(B200,'R&amp;C_5.15.1'!$B$2:$G$453,1,FALSE)=B200,"",),"NEW")</f>
        <v/>
      </c>
      <c r="I200" s="42" t="str">
        <f>IF(H200="NEW","NEW",IF(VLOOKUP(B200,'R&amp;C_5.15.1'!$B$2:$G$453,2,FALSE)=C200,"","UPDATED"))</f>
        <v/>
      </c>
      <c r="J200" s="42" t="str">
        <f>IF(H200="NEW","NEW",IF(VLOOKUP(B200,'R&amp;C_5.15.1'!$B$2:$G$453,3,FALSE)=D200,"","UPDATED"))</f>
        <v/>
      </c>
      <c r="K200" s="42" t="str">
        <f>IF(H200="NEW","NEW",IF(VLOOKUP(B200,'R&amp;C_5.15.1'!$B$2:$G$453,4,FALSE)=E200,"","UPDATED"))</f>
        <v/>
      </c>
      <c r="L200" s="42" t="str">
        <f>IF(H200="NEW","NEW",IF(VLOOKUP(B200,'R&amp;C_5.15.1'!$B$2:$G$453,5,FALSE)=F200,"","UPDATED"))</f>
        <v/>
      </c>
      <c r="M200" s="42" t="str">
        <f>IF(H200="NEW","NEW",IF(VLOOKUP(B200,'R&amp;C_5.15.1'!$B$2:$G$453,6,FALSE)=G200,"","UPDATED"))</f>
        <v>UPDATED</v>
      </c>
      <c r="N200" s="42">
        <f>IF(CONCATENATE(Table2[[#This Row],[Check 
Code]],Table2[[#This Row],[Check 
Funct.]],Table2[[#This Row],[Check 
Tech.]],Table2[[#This Row],[Check DROOLS]],Table2[[#This Row],[Check Domain]],Table2[[#This Row],[Check 
Tag]])="","",1)</f>
        <v>1</v>
      </c>
    </row>
    <row r="201" spans="1:14" ht="178.5" x14ac:dyDescent="0.25">
      <c r="A201" s="51" t="s">
        <v>729</v>
      </c>
      <c r="B201" s="46" t="s">
        <v>730</v>
      </c>
      <c r="C201" s="48" t="s">
        <v>731</v>
      </c>
      <c r="D201" s="48" t="s">
        <v>732</v>
      </c>
      <c r="E201" s="46" t="s">
        <v>15</v>
      </c>
      <c r="F201" s="46" t="s">
        <v>10</v>
      </c>
      <c r="G201" s="46" t="s">
        <v>1657</v>
      </c>
      <c r="H201" s="42" t="str">
        <f>IFERROR(IF(VLOOKUP(B201,'R&amp;C_5.15.1'!$B$2:$G$453,1,FALSE)=B201,"",),"NEW")</f>
        <v/>
      </c>
      <c r="I201" s="42" t="str">
        <f>IF(H201="NEW","NEW",IF(VLOOKUP(B201,'R&amp;C_5.15.1'!$B$2:$G$453,2,FALSE)=C201,"","UPDATED"))</f>
        <v/>
      </c>
      <c r="J201" s="42" t="str">
        <f>IF(H201="NEW","NEW",IF(VLOOKUP(B201,'R&amp;C_5.15.1'!$B$2:$G$453,3,FALSE)=D201,"","UPDATED"))</f>
        <v/>
      </c>
      <c r="K201" s="42" t="str">
        <f>IF(H201="NEW","NEW",IF(VLOOKUP(B201,'R&amp;C_5.15.1'!$B$2:$G$453,4,FALSE)=E201,"","UPDATED"))</f>
        <v/>
      </c>
      <c r="L201" s="42" t="str">
        <f>IF(H201="NEW","NEW",IF(VLOOKUP(B201,'R&amp;C_5.15.1'!$B$2:$G$453,5,FALSE)=F201,"","UPDATED"))</f>
        <v/>
      </c>
      <c r="M201" s="42" t="str">
        <f>IF(H201="NEW","NEW",IF(VLOOKUP(B201,'R&amp;C_5.15.1'!$B$2:$G$453,6,FALSE)=G201,"","UPDATED"))</f>
        <v/>
      </c>
      <c r="N201" s="42" t="str">
        <f>IF(CONCATENATE(Table2[[#This Row],[Check 
Code]],Table2[[#This Row],[Check 
Funct.]],Table2[[#This Row],[Check 
Tech.]],Table2[[#This Row],[Check DROOLS]],Table2[[#This Row],[Check Domain]],Table2[[#This Row],[Check 
Tag]])="","",1)</f>
        <v/>
      </c>
    </row>
    <row r="202" spans="1:14" ht="38.25" x14ac:dyDescent="0.25">
      <c r="A202" s="51" t="s">
        <v>733</v>
      </c>
      <c r="B202" s="49" t="s">
        <v>734</v>
      </c>
      <c r="C202" s="50" t="s">
        <v>735</v>
      </c>
      <c r="D202" s="50" t="s">
        <v>736</v>
      </c>
      <c r="E202" s="49" t="s">
        <v>15</v>
      </c>
      <c r="F202" s="49" t="s">
        <v>10</v>
      </c>
      <c r="G202" s="49" t="s">
        <v>1658</v>
      </c>
      <c r="H202" s="42" t="str">
        <f>IFERROR(IF(VLOOKUP(B202,'R&amp;C_5.15.1'!$B$2:$G$453,1,FALSE)=B202,"",),"NEW")</f>
        <v/>
      </c>
      <c r="I202" s="42" t="str">
        <f>IF(H202="NEW","NEW",IF(VLOOKUP(B202,'R&amp;C_5.15.1'!$B$2:$G$453,2,FALSE)=C202,"","UPDATED"))</f>
        <v/>
      </c>
      <c r="J202" s="42" t="str">
        <f>IF(H202="NEW","NEW",IF(VLOOKUP(B202,'R&amp;C_5.15.1'!$B$2:$G$453,3,FALSE)=D202,"","UPDATED"))</f>
        <v/>
      </c>
      <c r="K202" s="42" t="str">
        <f>IF(H202="NEW","NEW",IF(VLOOKUP(B202,'R&amp;C_5.15.1'!$B$2:$G$453,4,FALSE)=E202,"","UPDATED"))</f>
        <v/>
      </c>
      <c r="L202" s="42" t="str">
        <f>IF(H202="NEW","NEW",IF(VLOOKUP(B202,'R&amp;C_5.15.1'!$B$2:$G$453,5,FALSE)=F202,"","UPDATED"))</f>
        <v/>
      </c>
      <c r="M202" s="42" t="str">
        <f>IF(H202="NEW","NEW",IF(VLOOKUP(B202,'R&amp;C_5.15.1'!$B$2:$G$453,6,FALSE)=G202,"","UPDATED"))</f>
        <v/>
      </c>
      <c r="N202" s="42" t="str">
        <f>IF(CONCATENATE(Table2[[#This Row],[Check 
Code]],Table2[[#This Row],[Check 
Funct.]],Table2[[#This Row],[Check 
Tech.]],Table2[[#This Row],[Check DROOLS]],Table2[[#This Row],[Check Domain]],Table2[[#This Row],[Check 
Tag]])="","",1)</f>
        <v/>
      </c>
    </row>
    <row r="203" spans="1:14" ht="140.25" x14ac:dyDescent="0.25">
      <c r="A203" s="51" t="s">
        <v>737</v>
      </c>
      <c r="B203" s="46" t="s">
        <v>738</v>
      </c>
      <c r="C203" s="48" t="s">
        <v>739</v>
      </c>
      <c r="D203" s="48" t="s">
        <v>740</v>
      </c>
      <c r="E203" s="46" t="s">
        <v>15</v>
      </c>
      <c r="F203" s="46" t="s">
        <v>10</v>
      </c>
      <c r="G203" s="46" t="s">
        <v>1659</v>
      </c>
      <c r="H203" s="42" t="str">
        <f>IFERROR(IF(VLOOKUP(B203,'R&amp;C_5.15.1'!$B$2:$G$453,1,FALSE)=B203,"",),"NEW")</f>
        <v/>
      </c>
      <c r="I203" s="42" t="str">
        <f>IF(H203="NEW","NEW",IF(VLOOKUP(B203,'R&amp;C_5.15.1'!$B$2:$G$453,2,FALSE)=C203,"","UPDATED"))</f>
        <v/>
      </c>
      <c r="J203" s="42" t="str">
        <f>IF(H203="NEW","NEW",IF(VLOOKUP(B203,'R&amp;C_5.15.1'!$B$2:$G$453,3,FALSE)=D203,"","UPDATED"))</f>
        <v/>
      </c>
      <c r="K203" s="42" t="str">
        <f>IF(H203="NEW","NEW",IF(VLOOKUP(B203,'R&amp;C_5.15.1'!$B$2:$G$453,4,FALSE)=E203,"","UPDATED"))</f>
        <v/>
      </c>
      <c r="L203" s="42" t="str">
        <f>IF(H203="NEW","NEW",IF(VLOOKUP(B203,'R&amp;C_5.15.1'!$B$2:$G$453,5,FALSE)=F203,"","UPDATED"))</f>
        <v/>
      </c>
      <c r="M203" s="42" t="str">
        <f>IF(H203="NEW","NEW",IF(VLOOKUP(B203,'R&amp;C_5.15.1'!$B$2:$G$453,6,FALSE)=G203,"","UPDATED"))</f>
        <v/>
      </c>
      <c r="N203" s="42" t="str">
        <f>IF(CONCATENATE(Table2[[#This Row],[Check 
Code]],Table2[[#This Row],[Check 
Funct.]],Table2[[#This Row],[Check 
Tech.]],Table2[[#This Row],[Check DROOLS]],Table2[[#This Row],[Check Domain]],Table2[[#This Row],[Check 
Tag]])="","",1)</f>
        <v/>
      </c>
    </row>
    <row r="204" spans="1:14" ht="216.75" x14ac:dyDescent="0.25">
      <c r="A204" s="51" t="s">
        <v>741</v>
      </c>
      <c r="B204" s="49" t="s">
        <v>742</v>
      </c>
      <c r="C204" s="50" t="s">
        <v>743</v>
      </c>
      <c r="D204" s="50" t="s">
        <v>744</v>
      </c>
      <c r="E204" s="49" t="s">
        <v>15</v>
      </c>
      <c r="F204" s="49" t="s">
        <v>10</v>
      </c>
      <c r="G204" s="49" t="s">
        <v>1659</v>
      </c>
      <c r="H204" s="42" t="str">
        <f>IFERROR(IF(VLOOKUP(B204,'R&amp;C_5.15.1'!$B$2:$G$453,1,FALSE)=B204,"",),"NEW")</f>
        <v/>
      </c>
      <c r="I204" s="42" t="str">
        <f>IF(H204="NEW","NEW",IF(VLOOKUP(B204,'R&amp;C_5.15.1'!$B$2:$G$453,2,FALSE)=C204,"","UPDATED"))</f>
        <v/>
      </c>
      <c r="J204" s="42" t="str">
        <f>IF(H204="NEW","NEW",IF(VLOOKUP(B204,'R&amp;C_5.15.1'!$B$2:$G$453,3,FALSE)=D204,"","UPDATED"))</f>
        <v/>
      </c>
      <c r="K204" s="42" t="str">
        <f>IF(H204="NEW","NEW",IF(VLOOKUP(B204,'R&amp;C_5.15.1'!$B$2:$G$453,4,FALSE)=E204,"","UPDATED"))</f>
        <v/>
      </c>
      <c r="L204" s="42" t="str">
        <f>IF(H204="NEW","NEW",IF(VLOOKUP(B204,'R&amp;C_5.15.1'!$B$2:$G$453,5,FALSE)=F204,"","UPDATED"))</f>
        <v/>
      </c>
      <c r="M204" s="42" t="str">
        <f>IF(H204="NEW","NEW",IF(VLOOKUP(B204,'R&amp;C_5.15.1'!$B$2:$G$453,6,FALSE)=G204,"","UPDATED"))</f>
        <v/>
      </c>
      <c r="N204" s="42" t="str">
        <f>IF(CONCATENATE(Table2[[#This Row],[Check 
Code]],Table2[[#This Row],[Check 
Funct.]],Table2[[#This Row],[Check 
Tech.]],Table2[[#This Row],[Check DROOLS]],Table2[[#This Row],[Check Domain]],Table2[[#This Row],[Check 
Tag]])="","",1)</f>
        <v/>
      </c>
    </row>
    <row r="205" spans="1:14" ht="76.5" x14ac:dyDescent="0.25">
      <c r="A205" s="51" t="s">
        <v>745</v>
      </c>
      <c r="B205" s="46" t="s">
        <v>746</v>
      </c>
      <c r="C205" s="48" t="s">
        <v>747</v>
      </c>
      <c r="D205" s="48" t="s">
        <v>748</v>
      </c>
      <c r="E205" s="46" t="s">
        <v>15</v>
      </c>
      <c r="F205" s="46" t="s">
        <v>10</v>
      </c>
      <c r="G205" s="51" t="s">
        <v>1660</v>
      </c>
      <c r="H205" s="42" t="str">
        <f>IFERROR(IF(VLOOKUP(B205,'R&amp;C_5.15.1'!$B$2:$G$453,1,FALSE)=B205,"",),"NEW")</f>
        <v/>
      </c>
      <c r="I205" s="42" t="str">
        <f>IF(H205="NEW","NEW",IF(VLOOKUP(B205,'R&amp;C_5.15.1'!$B$2:$G$453,2,FALSE)=C205,"","UPDATED"))</f>
        <v/>
      </c>
      <c r="J205" s="42" t="str">
        <f>IF(H205="NEW","NEW",IF(VLOOKUP(B205,'R&amp;C_5.15.1'!$B$2:$G$453,3,FALSE)=D205,"","UPDATED"))</f>
        <v/>
      </c>
      <c r="K205" s="42" t="str">
        <f>IF(H205="NEW","NEW",IF(VLOOKUP(B205,'R&amp;C_5.15.1'!$B$2:$G$453,4,FALSE)=E205,"","UPDATED"))</f>
        <v/>
      </c>
      <c r="L205" s="42" t="str">
        <f>IF(H205="NEW","NEW",IF(VLOOKUP(B205,'R&amp;C_5.15.1'!$B$2:$G$453,5,FALSE)=F205,"","UPDATED"))</f>
        <v/>
      </c>
      <c r="M205" s="42" t="str">
        <f>IF(H205="NEW","NEW",IF(VLOOKUP(B205,'R&amp;C_5.15.1'!$B$2:$G$453,6,FALSE)=G205,"","UPDATED"))</f>
        <v>UPDATED</v>
      </c>
      <c r="N205" s="42">
        <f>IF(CONCATENATE(Table2[[#This Row],[Check 
Code]],Table2[[#This Row],[Check 
Funct.]],Table2[[#This Row],[Check 
Tech.]],Table2[[#This Row],[Check DROOLS]],Table2[[#This Row],[Check Domain]],Table2[[#This Row],[Check 
Tag]])="","",1)</f>
        <v>1</v>
      </c>
    </row>
    <row r="206" spans="1:14" ht="38.25" x14ac:dyDescent="0.25">
      <c r="A206" s="51" t="s">
        <v>749</v>
      </c>
      <c r="B206" s="49" t="s">
        <v>750</v>
      </c>
      <c r="C206" s="50" t="s">
        <v>751</v>
      </c>
      <c r="D206" s="50" t="s">
        <v>752</v>
      </c>
      <c r="E206" s="49" t="s">
        <v>15</v>
      </c>
      <c r="F206" s="49" t="s">
        <v>10</v>
      </c>
      <c r="G206" s="49" t="s">
        <v>1593</v>
      </c>
      <c r="H206" s="42" t="str">
        <f>IFERROR(IF(VLOOKUP(B206,'R&amp;C_5.15.1'!$B$2:$G$453,1,FALSE)=B206,"",),"NEW")</f>
        <v/>
      </c>
      <c r="I206" s="42" t="str">
        <f>IF(H206="NEW","NEW",IF(VLOOKUP(B206,'R&amp;C_5.15.1'!$B$2:$G$453,2,FALSE)=C206,"","UPDATED"))</f>
        <v/>
      </c>
      <c r="J206" s="42" t="str">
        <f>IF(H206="NEW","NEW",IF(VLOOKUP(B206,'R&amp;C_5.15.1'!$B$2:$G$453,3,FALSE)=D206,"","UPDATED"))</f>
        <v/>
      </c>
      <c r="K206" s="42" t="str">
        <f>IF(H206="NEW","NEW",IF(VLOOKUP(B206,'R&amp;C_5.15.1'!$B$2:$G$453,4,FALSE)=E206,"","UPDATED"))</f>
        <v/>
      </c>
      <c r="L206" s="42" t="str">
        <f>IF(H206="NEW","NEW",IF(VLOOKUP(B206,'R&amp;C_5.15.1'!$B$2:$G$453,5,FALSE)=F206,"","UPDATED"))</f>
        <v/>
      </c>
      <c r="M206" s="42" t="str">
        <f>IF(H206="NEW","NEW",IF(VLOOKUP(B206,'R&amp;C_5.15.1'!$B$2:$G$453,6,FALSE)=G206,"","UPDATED"))</f>
        <v/>
      </c>
      <c r="N206" s="42" t="str">
        <f>IF(CONCATENATE(Table2[[#This Row],[Check 
Code]],Table2[[#This Row],[Check 
Funct.]],Table2[[#This Row],[Check 
Tech.]],Table2[[#This Row],[Check DROOLS]],Table2[[#This Row],[Check Domain]],Table2[[#This Row],[Check 
Tag]])="","",1)</f>
        <v/>
      </c>
    </row>
    <row r="207" spans="1:14" ht="38.25" x14ac:dyDescent="0.25">
      <c r="A207" s="51" t="s">
        <v>753</v>
      </c>
      <c r="B207" s="46" t="s">
        <v>754</v>
      </c>
      <c r="C207" s="48" t="s">
        <v>755</v>
      </c>
      <c r="D207" s="48" t="s">
        <v>756</v>
      </c>
      <c r="E207" s="46" t="s">
        <v>15</v>
      </c>
      <c r="F207" s="46" t="s">
        <v>10</v>
      </c>
      <c r="G207" s="46" t="s">
        <v>1635</v>
      </c>
      <c r="H207" s="42" t="str">
        <f>IFERROR(IF(VLOOKUP(B207,'R&amp;C_5.15.1'!$B$2:$G$453,1,FALSE)=B207,"",),"NEW")</f>
        <v/>
      </c>
      <c r="I207" s="42" t="str">
        <f>IF(H207="NEW","NEW",IF(VLOOKUP(B207,'R&amp;C_5.15.1'!$B$2:$G$453,2,FALSE)=C207,"","UPDATED"))</f>
        <v/>
      </c>
      <c r="J207" s="42" t="str">
        <f>IF(H207="NEW","NEW",IF(VLOOKUP(B207,'R&amp;C_5.15.1'!$B$2:$G$453,3,FALSE)=D207,"","UPDATED"))</f>
        <v/>
      </c>
      <c r="K207" s="42" t="str">
        <f>IF(H207="NEW","NEW",IF(VLOOKUP(B207,'R&amp;C_5.15.1'!$B$2:$G$453,4,FALSE)=E207,"","UPDATED"))</f>
        <v/>
      </c>
      <c r="L207" s="42" t="str">
        <f>IF(H207="NEW","NEW",IF(VLOOKUP(B207,'R&amp;C_5.15.1'!$B$2:$G$453,5,FALSE)=F207,"","UPDATED"))</f>
        <v/>
      </c>
      <c r="M207" s="42" t="str">
        <f>IF(H207="NEW","NEW",IF(VLOOKUP(B207,'R&amp;C_5.15.1'!$B$2:$G$453,6,FALSE)=G207,"","UPDATED"))</f>
        <v/>
      </c>
      <c r="N207" s="42" t="str">
        <f>IF(CONCATENATE(Table2[[#This Row],[Check 
Code]],Table2[[#This Row],[Check 
Funct.]],Table2[[#This Row],[Check 
Tech.]],Table2[[#This Row],[Check DROOLS]],Table2[[#This Row],[Check Domain]],Table2[[#This Row],[Check 
Tag]])="","",1)</f>
        <v/>
      </c>
    </row>
    <row r="208" spans="1:14" ht="178.5" x14ac:dyDescent="0.25">
      <c r="A208" s="51" t="s">
        <v>757</v>
      </c>
      <c r="B208" s="49" t="s">
        <v>758</v>
      </c>
      <c r="C208" s="50" t="s">
        <v>759</v>
      </c>
      <c r="D208" s="50" t="s">
        <v>760</v>
      </c>
      <c r="E208" s="49" t="s">
        <v>15</v>
      </c>
      <c r="F208" s="49" t="s">
        <v>10</v>
      </c>
      <c r="G208" s="49" t="s">
        <v>1661</v>
      </c>
      <c r="H208" s="42" t="str">
        <f>IFERROR(IF(VLOOKUP(B208,'R&amp;C_5.15.1'!$B$2:$G$453,1,FALSE)=B208,"",),"NEW")</f>
        <v/>
      </c>
      <c r="I208" s="42" t="str">
        <f>IF(H208="NEW","NEW",IF(VLOOKUP(B208,'R&amp;C_5.15.1'!$B$2:$G$453,2,FALSE)=C208,"","UPDATED"))</f>
        <v/>
      </c>
      <c r="J208" s="42" t="str">
        <f>IF(H208="NEW","NEW",IF(VLOOKUP(B208,'R&amp;C_5.15.1'!$B$2:$G$453,3,FALSE)=D208,"","UPDATED"))</f>
        <v/>
      </c>
      <c r="K208" s="42" t="str">
        <f>IF(H208="NEW","NEW",IF(VLOOKUP(B208,'R&amp;C_5.15.1'!$B$2:$G$453,4,FALSE)=E208,"","UPDATED"))</f>
        <v/>
      </c>
      <c r="L208" s="42" t="str">
        <f>IF(H208="NEW","NEW",IF(VLOOKUP(B208,'R&amp;C_5.15.1'!$B$2:$G$453,5,FALSE)=F208,"","UPDATED"))</f>
        <v/>
      </c>
      <c r="M208" s="42" t="str">
        <f>IF(H208="NEW","NEW",IF(VLOOKUP(B208,'R&amp;C_5.15.1'!$B$2:$G$453,6,FALSE)=G208,"","UPDATED"))</f>
        <v/>
      </c>
      <c r="N208" s="42" t="str">
        <f>IF(CONCATENATE(Table2[[#This Row],[Check 
Code]],Table2[[#This Row],[Check 
Funct.]],Table2[[#This Row],[Check 
Tech.]],Table2[[#This Row],[Check DROOLS]],Table2[[#This Row],[Check Domain]],Table2[[#This Row],[Check 
Tag]])="","",1)</f>
        <v/>
      </c>
    </row>
    <row r="209" spans="1:14" ht="89.25" x14ac:dyDescent="0.25">
      <c r="A209" s="51" t="s">
        <v>761</v>
      </c>
      <c r="B209" s="46" t="s">
        <v>762</v>
      </c>
      <c r="C209" s="48" t="s">
        <v>763</v>
      </c>
      <c r="D209" s="48" t="s">
        <v>764</v>
      </c>
      <c r="E209" s="46" t="s">
        <v>15</v>
      </c>
      <c r="F209" s="46" t="s">
        <v>10</v>
      </c>
      <c r="G209" s="46" t="s">
        <v>1627</v>
      </c>
      <c r="H209" s="42" t="str">
        <f>IFERROR(IF(VLOOKUP(B209,'R&amp;C_5.15.1'!$B$2:$G$453,1,FALSE)=B209,"",),"NEW")</f>
        <v/>
      </c>
      <c r="I209" s="42" t="str">
        <f>IF(H209="NEW","NEW",IF(VLOOKUP(B209,'R&amp;C_5.15.1'!$B$2:$G$453,2,FALSE)=C209,"","UPDATED"))</f>
        <v/>
      </c>
      <c r="J209" s="42" t="str">
        <f>IF(H209="NEW","NEW",IF(VLOOKUP(B209,'R&amp;C_5.15.1'!$B$2:$G$453,3,FALSE)=D209,"","UPDATED"))</f>
        <v/>
      </c>
      <c r="K209" s="42" t="str">
        <f>IF(H209="NEW","NEW",IF(VLOOKUP(B209,'R&amp;C_5.15.1'!$B$2:$G$453,4,FALSE)=E209,"","UPDATED"))</f>
        <v/>
      </c>
      <c r="L209" s="42" t="str">
        <f>IF(H209="NEW","NEW",IF(VLOOKUP(B209,'R&amp;C_5.15.1'!$B$2:$G$453,5,FALSE)=F209,"","UPDATED"))</f>
        <v/>
      </c>
      <c r="M209" s="42" t="str">
        <f>IF(H209="NEW","NEW",IF(VLOOKUP(B209,'R&amp;C_5.15.1'!$B$2:$G$453,6,FALSE)=G209,"","UPDATED"))</f>
        <v/>
      </c>
      <c r="N209" s="42" t="str">
        <f>IF(CONCATENATE(Table2[[#This Row],[Check 
Code]],Table2[[#This Row],[Check 
Funct.]],Table2[[#This Row],[Check 
Tech.]],Table2[[#This Row],[Check DROOLS]],Table2[[#This Row],[Check Domain]],Table2[[#This Row],[Check 
Tag]])="","",1)</f>
        <v/>
      </c>
    </row>
    <row r="210" spans="1:14" ht="153" x14ac:dyDescent="0.25">
      <c r="A210" s="51" t="s">
        <v>765</v>
      </c>
      <c r="B210" s="49" t="s">
        <v>766</v>
      </c>
      <c r="C210" s="47" t="s">
        <v>767</v>
      </c>
      <c r="D210" s="47" t="s">
        <v>768</v>
      </c>
      <c r="E210" s="49" t="s">
        <v>15</v>
      </c>
      <c r="F210" s="49" t="s">
        <v>10</v>
      </c>
      <c r="G210" s="49" t="s">
        <v>1631</v>
      </c>
      <c r="H210" s="42" t="str">
        <f>IFERROR(IF(VLOOKUP(B210,'R&amp;C_5.15.1'!$B$2:$G$453,1,FALSE)=B210,"",),"NEW")</f>
        <v/>
      </c>
      <c r="I210" s="42" t="str">
        <f>IF(H210="NEW","NEW",IF(VLOOKUP(B210,'R&amp;C_5.15.1'!$B$2:$G$453,2,FALSE)=C210,"","UPDATED"))</f>
        <v>UPDATED</v>
      </c>
      <c r="J210" s="42" t="str">
        <f>IF(H210="NEW","NEW",IF(VLOOKUP(B210,'R&amp;C_5.15.1'!$B$2:$G$453,3,FALSE)=D210,"","UPDATED"))</f>
        <v>UPDATED</v>
      </c>
      <c r="K210" s="42" t="str">
        <f>IF(H210="NEW","NEW",IF(VLOOKUP(B210,'R&amp;C_5.15.1'!$B$2:$G$453,4,FALSE)=E210,"","UPDATED"))</f>
        <v/>
      </c>
      <c r="L210" s="42" t="str">
        <f>IF(H210="NEW","NEW",IF(VLOOKUP(B210,'R&amp;C_5.15.1'!$B$2:$G$453,5,FALSE)=F210,"","UPDATED"))</f>
        <v/>
      </c>
      <c r="M210" s="42" t="str">
        <f>IF(H210="NEW","NEW",IF(VLOOKUP(B210,'R&amp;C_5.15.1'!$B$2:$G$453,6,FALSE)=G210,"","UPDATED"))</f>
        <v/>
      </c>
      <c r="N210" s="42">
        <f>IF(CONCATENATE(Table2[[#This Row],[Check 
Code]],Table2[[#This Row],[Check 
Funct.]],Table2[[#This Row],[Check 
Tech.]],Table2[[#This Row],[Check DROOLS]],Table2[[#This Row],[Check Domain]],Table2[[#This Row],[Check 
Tag]])="","",1)</f>
        <v>1</v>
      </c>
    </row>
    <row r="211" spans="1:14" ht="114.75" x14ac:dyDescent="0.25">
      <c r="A211" s="51" t="s">
        <v>769</v>
      </c>
      <c r="B211" s="46" t="s">
        <v>770</v>
      </c>
      <c r="C211" s="48" t="s">
        <v>771</v>
      </c>
      <c r="D211" s="48" t="s">
        <v>772</v>
      </c>
      <c r="E211" s="46" t="s">
        <v>15</v>
      </c>
      <c r="F211" s="46" t="s">
        <v>10</v>
      </c>
      <c r="G211" s="46" t="s">
        <v>1632</v>
      </c>
      <c r="H211" s="42" t="str">
        <f>IFERROR(IF(VLOOKUP(B211,'R&amp;C_5.15.1'!$B$2:$G$453,1,FALSE)=B211,"",),"NEW")</f>
        <v/>
      </c>
      <c r="I211" s="42" t="str">
        <f>IF(H211="NEW","NEW",IF(VLOOKUP(B211,'R&amp;C_5.15.1'!$B$2:$G$453,2,FALSE)=C211,"","UPDATED"))</f>
        <v/>
      </c>
      <c r="J211" s="42" t="str">
        <f>IF(H211="NEW","NEW",IF(VLOOKUP(B211,'R&amp;C_5.15.1'!$B$2:$G$453,3,FALSE)=D211,"","UPDATED"))</f>
        <v/>
      </c>
      <c r="K211" s="42" t="str">
        <f>IF(H211="NEW","NEW",IF(VLOOKUP(B211,'R&amp;C_5.15.1'!$B$2:$G$453,4,FALSE)=E211,"","UPDATED"))</f>
        <v/>
      </c>
      <c r="L211" s="42" t="str">
        <f>IF(H211="NEW","NEW",IF(VLOOKUP(B211,'R&amp;C_5.15.1'!$B$2:$G$453,5,FALSE)=F211,"","UPDATED"))</f>
        <v/>
      </c>
      <c r="M211" s="42" t="str">
        <f>IF(H211="NEW","NEW",IF(VLOOKUP(B211,'R&amp;C_5.15.1'!$B$2:$G$453,6,FALSE)=G211,"","UPDATED"))</f>
        <v/>
      </c>
      <c r="N211" s="42" t="str">
        <f>IF(CONCATENATE(Table2[[#This Row],[Check 
Code]],Table2[[#This Row],[Check 
Funct.]],Table2[[#This Row],[Check 
Tech.]],Table2[[#This Row],[Check DROOLS]],Table2[[#This Row],[Check Domain]],Table2[[#This Row],[Check 
Tag]])="","",1)</f>
        <v/>
      </c>
    </row>
    <row r="212" spans="1:14" ht="38.25" x14ac:dyDescent="0.25">
      <c r="A212" s="51" t="s">
        <v>773</v>
      </c>
      <c r="B212" s="49" t="s">
        <v>774</v>
      </c>
      <c r="C212" s="50" t="s">
        <v>14</v>
      </c>
      <c r="D212" s="50" t="s">
        <v>775</v>
      </c>
      <c r="E212" s="49" t="s">
        <v>15</v>
      </c>
      <c r="F212" s="49" t="s">
        <v>10</v>
      </c>
      <c r="G212" s="51" t="s">
        <v>1595</v>
      </c>
      <c r="H212" s="42" t="str">
        <f>IFERROR(IF(VLOOKUP(B212,'R&amp;C_5.15.1'!$B$2:$G$453,1,FALSE)=B212,"",),"NEW")</f>
        <v/>
      </c>
      <c r="I212" s="42" t="str">
        <f>IF(H212="NEW","NEW",IF(VLOOKUP(B212,'R&amp;C_5.15.1'!$B$2:$G$453,2,FALSE)=C212,"","UPDATED"))</f>
        <v/>
      </c>
      <c r="J212" s="42" t="str">
        <f>IF(H212="NEW","NEW",IF(VLOOKUP(B212,'R&amp;C_5.15.1'!$B$2:$G$453,3,FALSE)=D212,"","UPDATED"))</f>
        <v/>
      </c>
      <c r="K212" s="42" t="str">
        <f>IF(H212="NEW","NEW",IF(VLOOKUP(B212,'R&amp;C_5.15.1'!$B$2:$G$453,4,FALSE)=E212,"","UPDATED"))</f>
        <v/>
      </c>
      <c r="L212" s="42" t="str">
        <f>IF(H212="NEW","NEW",IF(VLOOKUP(B212,'R&amp;C_5.15.1'!$B$2:$G$453,5,FALSE)=F212,"","UPDATED"))</f>
        <v/>
      </c>
      <c r="M212" s="42" t="str">
        <f>IF(H212="NEW","NEW",IF(VLOOKUP(B212,'R&amp;C_5.15.1'!$B$2:$G$453,6,FALSE)=G212,"","UPDATED"))</f>
        <v>UPDATED</v>
      </c>
      <c r="N212" s="42">
        <f>IF(CONCATENATE(Table2[[#This Row],[Check 
Code]],Table2[[#This Row],[Check 
Funct.]],Table2[[#This Row],[Check 
Tech.]],Table2[[#This Row],[Check DROOLS]],Table2[[#This Row],[Check Domain]],Table2[[#This Row],[Check 
Tag]])="","",1)</f>
        <v>1</v>
      </c>
    </row>
    <row r="213" spans="1:14" ht="127.5" x14ac:dyDescent="0.25">
      <c r="A213" s="51" t="s">
        <v>776</v>
      </c>
      <c r="B213" s="46" t="s">
        <v>777</v>
      </c>
      <c r="C213" s="48" t="s">
        <v>14</v>
      </c>
      <c r="D213" s="48" t="s">
        <v>778</v>
      </c>
      <c r="E213" s="46" t="s">
        <v>15</v>
      </c>
      <c r="F213" s="46" t="s">
        <v>10</v>
      </c>
      <c r="G213" s="46" t="s">
        <v>1662</v>
      </c>
      <c r="H213" s="42" t="str">
        <f>IFERROR(IF(VLOOKUP(B213,'R&amp;C_5.15.1'!$B$2:$G$453,1,FALSE)=B213,"",),"NEW")</f>
        <v/>
      </c>
      <c r="I213" s="42" t="str">
        <f>IF(H213="NEW","NEW",IF(VLOOKUP(B213,'R&amp;C_5.15.1'!$B$2:$G$453,2,FALSE)=C213,"","UPDATED"))</f>
        <v/>
      </c>
      <c r="J213" s="42" t="str">
        <f>IF(H213="NEW","NEW",IF(VLOOKUP(B213,'R&amp;C_5.15.1'!$B$2:$G$453,3,FALSE)=D213,"","UPDATED"))</f>
        <v/>
      </c>
      <c r="K213" s="42" t="str">
        <f>IF(H213="NEW","NEW",IF(VLOOKUP(B213,'R&amp;C_5.15.1'!$B$2:$G$453,4,FALSE)=E213,"","UPDATED"))</f>
        <v/>
      </c>
      <c r="L213" s="42" t="str">
        <f>IF(H213="NEW","NEW",IF(VLOOKUP(B213,'R&amp;C_5.15.1'!$B$2:$G$453,5,FALSE)=F213,"","UPDATED"))</f>
        <v/>
      </c>
      <c r="M213" s="42" t="str">
        <f>IF(H213="NEW","NEW",IF(VLOOKUP(B213,'R&amp;C_5.15.1'!$B$2:$G$453,6,FALSE)=G213,"","UPDATED"))</f>
        <v/>
      </c>
      <c r="N213" s="42" t="str">
        <f>IF(CONCATENATE(Table2[[#This Row],[Check 
Code]],Table2[[#This Row],[Check 
Funct.]],Table2[[#This Row],[Check 
Tech.]],Table2[[#This Row],[Check DROOLS]],Table2[[#This Row],[Check Domain]],Table2[[#This Row],[Check 
Tag]])="","",1)</f>
        <v/>
      </c>
    </row>
    <row r="214" spans="1:14" ht="76.5" x14ac:dyDescent="0.25">
      <c r="A214" s="51" t="s">
        <v>779</v>
      </c>
      <c r="B214" s="49" t="s">
        <v>780</v>
      </c>
      <c r="C214" s="50" t="s">
        <v>14</v>
      </c>
      <c r="D214" s="50" t="s">
        <v>781</v>
      </c>
      <c r="E214" s="49" t="s">
        <v>15</v>
      </c>
      <c r="F214" s="49" t="s">
        <v>10</v>
      </c>
      <c r="G214" s="49" t="s">
        <v>1663</v>
      </c>
      <c r="H214" s="42" t="str">
        <f>IFERROR(IF(VLOOKUP(B214,'R&amp;C_5.15.1'!$B$2:$G$453,1,FALSE)=B214,"",),"NEW")</f>
        <v/>
      </c>
      <c r="I214" s="42" t="str">
        <f>IF(H214="NEW","NEW",IF(VLOOKUP(B214,'R&amp;C_5.15.1'!$B$2:$G$453,2,FALSE)=C214,"","UPDATED"))</f>
        <v/>
      </c>
      <c r="J214" s="42" t="str">
        <f>IF(H214="NEW","NEW",IF(VLOOKUP(B214,'R&amp;C_5.15.1'!$B$2:$G$453,3,FALSE)=D214,"","UPDATED"))</f>
        <v/>
      </c>
      <c r="K214" s="42" t="str">
        <f>IF(H214="NEW","NEW",IF(VLOOKUP(B214,'R&amp;C_5.15.1'!$B$2:$G$453,4,FALSE)=E214,"","UPDATED"))</f>
        <v/>
      </c>
      <c r="L214" s="42" t="str">
        <f>IF(H214="NEW","NEW",IF(VLOOKUP(B214,'R&amp;C_5.15.1'!$B$2:$G$453,5,FALSE)=F214,"","UPDATED"))</f>
        <v/>
      </c>
      <c r="M214" s="42" t="str">
        <f>IF(H214="NEW","NEW",IF(VLOOKUP(B214,'R&amp;C_5.15.1'!$B$2:$G$453,6,FALSE)=G214,"","UPDATED"))</f>
        <v/>
      </c>
      <c r="N214" s="42" t="str">
        <f>IF(CONCATENATE(Table2[[#This Row],[Check 
Code]],Table2[[#This Row],[Check 
Funct.]],Table2[[#This Row],[Check 
Tech.]],Table2[[#This Row],[Check DROOLS]],Table2[[#This Row],[Check Domain]],Table2[[#This Row],[Check 
Tag]])="","",1)</f>
        <v/>
      </c>
    </row>
    <row r="215" spans="1:14" ht="331.5" x14ac:dyDescent="0.25">
      <c r="A215" s="51" t="s">
        <v>782</v>
      </c>
      <c r="B215" s="46" t="s">
        <v>783</v>
      </c>
      <c r="C215" s="48" t="s">
        <v>14</v>
      </c>
      <c r="D215" s="48" t="s">
        <v>784</v>
      </c>
      <c r="E215" s="46" t="s">
        <v>15</v>
      </c>
      <c r="F215" s="46" t="s">
        <v>10</v>
      </c>
      <c r="G215" s="46" t="s">
        <v>1662</v>
      </c>
      <c r="H215" s="42" t="str">
        <f>IFERROR(IF(VLOOKUP(B215,'R&amp;C_5.15.1'!$B$2:$G$453,1,FALSE)=B215,"",),"NEW")</f>
        <v/>
      </c>
      <c r="I215" s="42" t="str">
        <f>IF(H215="NEW","NEW",IF(VLOOKUP(B215,'R&amp;C_5.15.1'!$B$2:$G$453,2,FALSE)=C215,"","UPDATED"))</f>
        <v/>
      </c>
      <c r="J215" s="42" t="str">
        <f>IF(H215="NEW","NEW",IF(VLOOKUP(B215,'R&amp;C_5.15.1'!$B$2:$G$453,3,FALSE)=D215,"","UPDATED"))</f>
        <v/>
      </c>
      <c r="K215" s="42" t="str">
        <f>IF(H215="NEW","NEW",IF(VLOOKUP(B215,'R&amp;C_5.15.1'!$B$2:$G$453,4,FALSE)=E215,"","UPDATED"))</f>
        <v/>
      </c>
      <c r="L215" s="42" t="str">
        <f>IF(H215="NEW","NEW",IF(VLOOKUP(B215,'R&amp;C_5.15.1'!$B$2:$G$453,5,FALSE)=F215,"","UPDATED"))</f>
        <v/>
      </c>
      <c r="M215" s="42" t="str">
        <f>IF(H215="NEW","NEW",IF(VLOOKUP(B215,'R&amp;C_5.15.1'!$B$2:$G$453,6,FALSE)=G215,"","UPDATED"))</f>
        <v/>
      </c>
      <c r="N215" s="42" t="str">
        <f>IF(CONCATENATE(Table2[[#This Row],[Check 
Code]],Table2[[#This Row],[Check 
Funct.]],Table2[[#This Row],[Check 
Tech.]],Table2[[#This Row],[Check DROOLS]],Table2[[#This Row],[Check Domain]],Table2[[#This Row],[Check 
Tag]])="","",1)</f>
        <v/>
      </c>
    </row>
    <row r="216" spans="1:14" ht="63.75" x14ac:dyDescent="0.25">
      <c r="A216" s="51" t="s">
        <v>785</v>
      </c>
      <c r="B216" s="49" t="s">
        <v>786</v>
      </c>
      <c r="C216" s="50" t="s">
        <v>14</v>
      </c>
      <c r="D216" s="50" t="s">
        <v>787</v>
      </c>
      <c r="E216" s="49" t="s">
        <v>15</v>
      </c>
      <c r="F216" s="49" t="s">
        <v>10</v>
      </c>
      <c r="G216" s="49" t="s">
        <v>1662</v>
      </c>
      <c r="H216" s="42" t="str">
        <f>IFERROR(IF(VLOOKUP(B216,'R&amp;C_5.15.1'!$B$2:$G$453,1,FALSE)=B216,"",),"NEW")</f>
        <v/>
      </c>
      <c r="I216" s="42" t="str">
        <f>IF(H216="NEW","NEW",IF(VLOOKUP(B216,'R&amp;C_5.15.1'!$B$2:$G$453,2,FALSE)=C216,"","UPDATED"))</f>
        <v/>
      </c>
      <c r="J216" s="42" t="str">
        <f>IF(H216="NEW","NEW",IF(VLOOKUP(B216,'R&amp;C_5.15.1'!$B$2:$G$453,3,FALSE)=D216,"","UPDATED"))</f>
        <v/>
      </c>
      <c r="K216" s="42" t="str">
        <f>IF(H216="NEW","NEW",IF(VLOOKUP(B216,'R&amp;C_5.15.1'!$B$2:$G$453,4,FALSE)=E216,"","UPDATED"))</f>
        <v/>
      </c>
      <c r="L216" s="42" t="str">
        <f>IF(H216="NEW","NEW",IF(VLOOKUP(B216,'R&amp;C_5.15.1'!$B$2:$G$453,5,FALSE)=F216,"","UPDATED"))</f>
        <v/>
      </c>
      <c r="M216" s="42" t="str">
        <f>IF(H216="NEW","NEW",IF(VLOOKUP(B216,'R&amp;C_5.15.1'!$B$2:$G$453,6,FALSE)=G216,"","UPDATED"))</f>
        <v/>
      </c>
      <c r="N216" s="42" t="str">
        <f>IF(CONCATENATE(Table2[[#This Row],[Check 
Code]],Table2[[#This Row],[Check 
Funct.]],Table2[[#This Row],[Check 
Tech.]],Table2[[#This Row],[Check DROOLS]],Table2[[#This Row],[Check Domain]],Table2[[#This Row],[Check 
Tag]])="","",1)</f>
        <v/>
      </c>
    </row>
    <row r="217" spans="1:14" ht="76.5" x14ac:dyDescent="0.25">
      <c r="A217" s="51" t="s">
        <v>788</v>
      </c>
      <c r="B217" s="46" t="s">
        <v>789</v>
      </c>
      <c r="C217" s="48" t="s">
        <v>14</v>
      </c>
      <c r="D217" s="48" t="s">
        <v>790</v>
      </c>
      <c r="E217" s="46" t="s">
        <v>15</v>
      </c>
      <c r="F217" s="46" t="s">
        <v>10</v>
      </c>
      <c r="G217" s="46" t="s">
        <v>1662</v>
      </c>
      <c r="H217" s="42" t="str">
        <f>IFERROR(IF(VLOOKUP(B217,'R&amp;C_5.15.1'!$B$2:$G$453,1,FALSE)=B217,"",),"NEW")</f>
        <v/>
      </c>
      <c r="I217" s="42" t="str">
        <f>IF(H217="NEW","NEW",IF(VLOOKUP(B217,'R&amp;C_5.15.1'!$B$2:$G$453,2,FALSE)=C217,"","UPDATED"))</f>
        <v/>
      </c>
      <c r="J217" s="42" t="str">
        <f>IF(H217="NEW","NEW",IF(VLOOKUP(B217,'R&amp;C_5.15.1'!$B$2:$G$453,3,FALSE)=D217,"","UPDATED"))</f>
        <v/>
      </c>
      <c r="K217" s="42" t="str">
        <f>IF(H217="NEW","NEW",IF(VLOOKUP(B217,'R&amp;C_5.15.1'!$B$2:$G$453,4,FALSE)=E217,"","UPDATED"))</f>
        <v/>
      </c>
      <c r="L217" s="42" t="str">
        <f>IF(H217="NEW","NEW",IF(VLOOKUP(B217,'R&amp;C_5.15.1'!$B$2:$G$453,5,FALSE)=F217,"","UPDATED"))</f>
        <v/>
      </c>
      <c r="M217" s="42" t="str">
        <f>IF(H217="NEW","NEW",IF(VLOOKUP(B217,'R&amp;C_5.15.1'!$B$2:$G$453,6,FALSE)=G217,"","UPDATED"))</f>
        <v/>
      </c>
      <c r="N217" s="42" t="str">
        <f>IF(CONCATENATE(Table2[[#This Row],[Check 
Code]],Table2[[#This Row],[Check 
Funct.]],Table2[[#This Row],[Check 
Tech.]],Table2[[#This Row],[Check DROOLS]],Table2[[#This Row],[Check Domain]],Table2[[#This Row],[Check 
Tag]])="","",1)</f>
        <v/>
      </c>
    </row>
    <row r="218" spans="1:14" ht="102" x14ac:dyDescent="0.25">
      <c r="A218" s="51" t="s">
        <v>791</v>
      </c>
      <c r="B218" s="49" t="s">
        <v>792</v>
      </c>
      <c r="C218" s="50" t="s">
        <v>14</v>
      </c>
      <c r="D218" s="50" t="s">
        <v>793</v>
      </c>
      <c r="E218" s="49" t="s">
        <v>15</v>
      </c>
      <c r="F218" s="49" t="s">
        <v>10</v>
      </c>
      <c r="G218" s="49" t="s">
        <v>1662</v>
      </c>
      <c r="H218" s="42" t="str">
        <f>IFERROR(IF(VLOOKUP(B218,'R&amp;C_5.15.1'!$B$2:$G$453,1,FALSE)=B218,"",),"NEW")</f>
        <v/>
      </c>
      <c r="I218" s="42" t="str">
        <f>IF(H218="NEW","NEW",IF(VLOOKUP(B218,'R&amp;C_5.15.1'!$B$2:$G$453,2,FALSE)=C218,"","UPDATED"))</f>
        <v/>
      </c>
      <c r="J218" s="42" t="str">
        <f>IF(H218="NEW","NEW",IF(VLOOKUP(B218,'R&amp;C_5.15.1'!$B$2:$G$453,3,FALSE)=D218,"","UPDATED"))</f>
        <v/>
      </c>
      <c r="K218" s="42" t="str">
        <f>IF(H218="NEW","NEW",IF(VLOOKUP(B218,'R&amp;C_5.15.1'!$B$2:$G$453,4,FALSE)=E218,"","UPDATED"))</f>
        <v/>
      </c>
      <c r="L218" s="42" t="str">
        <f>IF(H218="NEW","NEW",IF(VLOOKUP(B218,'R&amp;C_5.15.1'!$B$2:$G$453,5,FALSE)=F218,"","UPDATED"))</f>
        <v/>
      </c>
      <c r="M218" s="42" t="str">
        <f>IF(H218="NEW","NEW",IF(VLOOKUP(B218,'R&amp;C_5.15.1'!$B$2:$G$453,6,FALSE)=G218,"","UPDATED"))</f>
        <v/>
      </c>
      <c r="N218" s="42" t="str">
        <f>IF(CONCATENATE(Table2[[#This Row],[Check 
Code]],Table2[[#This Row],[Check 
Funct.]],Table2[[#This Row],[Check 
Tech.]],Table2[[#This Row],[Check DROOLS]],Table2[[#This Row],[Check Domain]],Table2[[#This Row],[Check 
Tag]])="","",1)</f>
        <v/>
      </c>
    </row>
    <row r="219" spans="1:14" ht="76.5" x14ac:dyDescent="0.25">
      <c r="A219" s="51" t="s">
        <v>794</v>
      </c>
      <c r="B219" s="46" t="s">
        <v>795</v>
      </c>
      <c r="C219" s="48" t="s">
        <v>14</v>
      </c>
      <c r="D219" s="48" t="s">
        <v>796</v>
      </c>
      <c r="E219" s="46" t="s">
        <v>15</v>
      </c>
      <c r="F219" s="46" t="s">
        <v>10</v>
      </c>
      <c r="G219" s="46" t="s">
        <v>1662</v>
      </c>
      <c r="H219" s="42" t="str">
        <f>IFERROR(IF(VLOOKUP(B219,'R&amp;C_5.15.1'!$B$2:$G$453,1,FALSE)=B219,"",),"NEW")</f>
        <v/>
      </c>
      <c r="I219" s="42" t="str">
        <f>IF(H219="NEW","NEW",IF(VLOOKUP(B219,'R&amp;C_5.15.1'!$B$2:$G$453,2,FALSE)=C219,"","UPDATED"))</f>
        <v/>
      </c>
      <c r="J219" s="42" t="str">
        <f>IF(H219="NEW","NEW",IF(VLOOKUP(B219,'R&amp;C_5.15.1'!$B$2:$G$453,3,FALSE)=D219,"","UPDATED"))</f>
        <v/>
      </c>
      <c r="K219" s="42" t="str">
        <f>IF(H219="NEW","NEW",IF(VLOOKUP(B219,'R&amp;C_5.15.1'!$B$2:$G$453,4,FALSE)=E219,"","UPDATED"))</f>
        <v/>
      </c>
      <c r="L219" s="42" t="str">
        <f>IF(H219="NEW","NEW",IF(VLOOKUP(B219,'R&amp;C_5.15.1'!$B$2:$G$453,5,FALSE)=F219,"","UPDATED"))</f>
        <v/>
      </c>
      <c r="M219" s="42" t="str">
        <f>IF(H219="NEW","NEW",IF(VLOOKUP(B219,'R&amp;C_5.15.1'!$B$2:$G$453,6,FALSE)=G219,"","UPDATED"))</f>
        <v/>
      </c>
      <c r="N219" s="42" t="str">
        <f>IF(CONCATENATE(Table2[[#This Row],[Check 
Code]],Table2[[#This Row],[Check 
Funct.]],Table2[[#This Row],[Check 
Tech.]],Table2[[#This Row],[Check DROOLS]],Table2[[#This Row],[Check Domain]],Table2[[#This Row],[Check 
Tag]])="","",1)</f>
        <v/>
      </c>
    </row>
    <row r="220" spans="1:14" ht="63.75" x14ac:dyDescent="0.25">
      <c r="A220" s="51" t="s">
        <v>797</v>
      </c>
      <c r="B220" s="49" t="s">
        <v>798</v>
      </c>
      <c r="C220" s="50" t="s">
        <v>14</v>
      </c>
      <c r="D220" s="50" t="s">
        <v>799</v>
      </c>
      <c r="E220" s="49" t="s">
        <v>15</v>
      </c>
      <c r="F220" s="49" t="s">
        <v>10</v>
      </c>
      <c r="G220" s="49" t="s">
        <v>1662</v>
      </c>
      <c r="H220" s="42" t="str">
        <f>IFERROR(IF(VLOOKUP(B220,'R&amp;C_5.15.1'!$B$2:$G$453,1,FALSE)=B220,"",),"NEW")</f>
        <v/>
      </c>
      <c r="I220" s="42" t="str">
        <f>IF(H220="NEW","NEW",IF(VLOOKUP(B220,'R&amp;C_5.15.1'!$B$2:$G$453,2,FALSE)=C220,"","UPDATED"))</f>
        <v/>
      </c>
      <c r="J220" s="42" t="str">
        <f>IF(H220="NEW","NEW",IF(VLOOKUP(B220,'R&amp;C_5.15.1'!$B$2:$G$453,3,FALSE)=D220,"","UPDATED"))</f>
        <v/>
      </c>
      <c r="K220" s="42" t="str">
        <f>IF(H220="NEW","NEW",IF(VLOOKUP(B220,'R&amp;C_5.15.1'!$B$2:$G$453,4,FALSE)=E220,"","UPDATED"))</f>
        <v/>
      </c>
      <c r="L220" s="42" t="str">
        <f>IF(H220="NEW","NEW",IF(VLOOKUP(B220,'R&amp;C_5.15.1'!$B$2:$G$453,5,FALSE)=F220,"","UPDATED"))</f>
        <v/>
      </c>
      <c r="M220" s="42" t="str">
        <f>IF(H220="NEW","NEW",IF(VLOOKUP(B220,'R&amp;C_5.15.1'!$B$2:$G$453,6,FALSE)=G220,"","UPDATED"))</f>
        <v/>
      </c>
      <c r="N220" s="42" t="str">
        <f>IF(CONCATENATE(Table2[[#This Row],[Check 
Code]],Table2[[#This Row],[Check 
Funct.]],Table2[[#This Row],[Check 
Tech.]],Table2[[#This Row],[Check DROOLS]],Table2[[#This Row],[Check Domain]],Table2[[#This Row],[Check 
Tag]])="","",1)</f>
        <v/>
      </c>
    </row>
    <row r="221" spans="1:14" ht="102" x14ac:dyDescent="0.25">
      <c r="A221" s="51" t="s">
        <v>800</v>
      </c>
      <c r="B221" s="46" t="s">
        <v>801</v>
      </c>
      <c r="C221" s="48" t="s">
        <v>14</v>
      </c>
      <c r="D221" s="48" t="s">
        <v>802</v>
      </c>
      <c r="E221" s="46" t="s">
        <v>15</v>
      </c>
      <c r="F221" s="46" t="s">
        <v>10</v>
      </c>
      <c r="G221" s="46" t="s">
        <v>1664</v>
      </c>
      <c r="H221" s="42" t="str">
        <f>IFERROR(IF(VLOOKUP(B221,'R&amp;C_5.15.1'!$B$2:$G$453,1,FALSE)=B221,"",),"NEW")</f>
        <v/>
      </c>
      <c r="I221" s="42" t="str">
        <f>IF(H221="NEW","NEW",IF(VLOOKUP(B221,'R&amp;C_5.15.1'!$B$2:$G$453,2,FALSE)=C221,"","UPDATED"))</f>
        <v/>
      </c>
      <c r="J221" s="42" t="str">
        <f>IF(H221="NEW","NEW",IF(VLOOKUP(B221,'R&amp;C_5.15.1'!$B$2:$G$453,3,FALSE)=D221,"","UPDATED"))</f>
        <v/>
      </c>
      <c r="K221" s="42" t="str">
        <f>IF(H221="NEW","NEW",IF(VLOOKUP(B221,'R&amp;C_5.15.1'!$B$2:$G$453,4,FALSE)=E221,"","UPDATED"))</f>
        <v/>
      </c>
      <c r="L221" s="42" t="str">
        <f>IF(H221="NEW","NEW",IF(VLOOKUP(B221,'R&amp;C_5.15.1'!$B$2:$G$453,5,FALSE)=F221,"","UPDATED"))</f>
        <v/>
      </c>
      <c r="M221" s="42" t="str">
        <f>IF(H221="NEW","NEW",IF(VLOOKUP(B221,'R&amp;C_5.15.1'!$B$2:$G$453,6,FALSE)=G221,"","UPDATED"))</f>
        <v/>
      </c>
      <c r="N221" s="42" t="str">
        <f>IF(CONCATENATE(Table2[[#This Row],[Check 
Code]],Table2[[#This Row],[Check 
Funct.]],Table2[[#This Row],[Check 
Tech.]],Table2[[#This Row],[Check DROOLS]],Table2[[#This Row],[Check Domain]],Table2[[#This Row],[Check 
Tag]])="","",1)</f>
        <v/>
      </c>
    </row>
    <row r="222" spans="1:14" ht="89.25" x14ac:dyDescent="0.25">
      <c r="A222" s="51" t="s">
        <v>803</v>
      </c>
      <c r="B222" s="49" t="s">
        <v>804</v>
      </c>
      <c r="C222" s="50" t="s">
        <v>14</v>
      </c>
      <c r="D222" s="50" t="s">
        <v>805</v>
      </c>
      <c r="E222" s="49" t="s">
        <v>15</v>
      </c>
      <c r="F222" s="49" t="s">
        <v>10</v>
      </c>
      <c r="G222" s="51" t="s">
        <v>1595</v>
      </c>
      <c r="H222" s="42" t="str">
        <f>IFERROR(IF(VLOOKUP(B222,'R&amp;C_5.15.1'!$B$2:$G$453,1,FALSE)=B222,"",),"NEW")</f>
        <v/>
      </c>
      <c r="I222" s="42" t="str">
        <f>IF(H222="NEW","NEW",IF(VLOOKUP(B222,'R&amp;C_5.15.1'!$B$2:$G$453,2,FALSE)=C222,"","UPDATED"))</f>
        <v/>
      </c>
      <c r="J222" s="42" t="str">
        <f>IF(H222="NEW","NEW",IF(VLOOKUP(B222,'R&amp;C_5.15.1'!$B$2:$G$453,3,FALSE)=D222,"","UPDATED"))</f>
        <v/>
      </c>
      <c r="K222" s="42" t="str">
        <f>IF(H222="NEW","NEW",IF(VLOOKUP(B222,'R&amp;C_5.15.1'!$B$2:$G$453,4,FALSE)=E222,"","UPDATED"))</f>
        <v/>
      </c>
      <c r="L222" s="42" t="str">
        <f>IF(H222="NEW","NEW",IF(VLOOKUP(B222,'R&amp;C_5.15.1'!$B$2:$G$453,5,FALSE)=F222,"","UPDATED"))</f>
        <v/>
      </c>
      <c r="M222" s="42" t="str">
        <f>IF(H222="NEW","NEW",IF(VLOOKUP(B222,'R&amp;C_5.15.1'!$B$2:$G$453,6,FALSE)=G222,"","UPDATED"))</f>
        <v>UPDATED</v>
      </c>
      <c r="N222" s="42">
        <f>IF(CONCATENATE(Table2[[#This Row],[Check 
Code]],Table2[[#This Row],[Check 
Funct.]],Table2[[#This Row],[Check 
Tech.]],Table2[[#This Row],[Check DROOLS]],Table2[[#This Row],[Check Domain]],Table2[[#This Row],[Check 
Tag]])="","",1)</f>
        <v>1</v>
      </c>
    </row>
    <row r="223" spans="1:14" ht="114.75" x14ac:dyDescent="0.25">
      <c r="A223" s="51" t="s">
        <v>806</v>
      </c>
      <c r="B223" s="46" t="s">
        <v>807</v>
      </c>
      <c r="C223" s="48" t="s">
        <v>14</v>
      </c>
      <c r="D223" s="48" t="s">
        <v>808</v>
      </c>
      <c r="E223" s="46" t="s">
        <v>15</v>
      </c>
      <c r="F223" s="46" t="s">
        <v>10</v>
      </c>
      <c r="G223" s="46" t="s">
        <v>1662</v>
      </c>
      <c r="H223" s="42" t="str">
        <f>IFERROR(IF(VLOOKUP(B223,'R&amp;C_5.15.1'!$B$2:$G$453,1,FALSE)=B223,"",),"NEW")</f>
        <v/>
      </c>
      <c r="I223" s="42" t="str">
        <f>IF(H223="NEW","NEW",IF(VLOOKUP(B223,'R&amp;C_5.15.1'!$B$2:$G$453,2,FALSE)=C223,"","UPDATED"))</f>
        <v/>
      </c>
      <c r="J223" s="42" t="str">
        <f>IF(H223="NEW","NEW",IF(VLOOKUP(B223,'R&amp;C_5.15.1'!$B$2:$G$453,3,FALSE)=D223,"","UPDATED"))</f>
        <v/>
      </c>
      <c r="K223" s="42" t="str">
        <f>IF(H223="NEW","NEW",IF(VLOOKUP(B223,'R&amp;C_5.15.1'!$B$2:$G$453,4,FALSE)=E223,"","UPDATED"))</f>
        <v/>
      </c>
      <c r="L223" s="42" t="str">
        <f>IF(H223="NEW","NEW",IF(VLOOKUP(B223,'R&amp;C_5.15.1'!$B$2:$G$453,5,FALSE)=F223,"","UPDATED"))</f>
        <v/>
      </c>
      <c r="M223" s="42" t="str">
        <f>IF(H223="NEW","NEW",IF(VLOOKUP(B223,'R&amp;C_5.15.1'!$B$2:$G$453,6,FALSE)=G223,"","UPDATED"))</f>
        <v/>
      </c>
      <c r="N223" s="42" t="str">
        <f>IF(CONCATENATE(Table2[[#This Row],[Check 
Code]],Table2[[#This Row],[Check 
Funct.]],Table2[[#This Row],[Check 
Tech.]],Table2[[#This Row],[Check DROOLS]],Table2[[#This Row],[Check Domain]],Table2[[#This Row],[Check 
Tag]])="","",1)</f>
        <v/>
      </c>
    </row>
    <row r="224" spans="1:14" ht="89.25" x14ac:dyDescent="0.25">
      <c r="A224" s="51" t="s">
        <v>809</v>
      </c>
      <c r="B224" s="49" t="s">
        <v>810</v>
      </c>
      <c r="C224" s="50" t="s">
        <v>14</v>
      </c>
      <c r="D224" s="50" t="s">
        <v>811</v>
      </c>
      <c r="E224" s="49" t="s">
        <v>15</v>
      </c>
      <c r="F224" s="49" t="s">
        <v>10</v>
      </c>
      <c r="G224" s="49" t="s">
        <v>1662</v>
      </c>
      <c r="H224" s="42" t="str">
        <f>IFERROR(IF(VLOOKUP(B224,'R&amp;C_5.15.1'!$B$2:$G$453,1,FALSE)=B224,"",),"NEW")</f>
        <v/>
      </c>
      <c r="I224" s="42" t="str">
        <f>IF(H224="NEW","NEW",IF(VLOOKUP(B224,'R&amp;C_5.15.1'!$B$2:$G$453,2,FALSE)=C224,"","UPDATED"))</f>
        <v/>
      </c>
      <c r="J224" s="42" t="str">
        <f>IF(H224="NEW","NEW",IF(VLOOKUP(B224,'R&amp;C_5.15.1'!$B$2:$G$453,3,FALSE)=D224,"","UPDATED"))</f>
        <v/>
      </c>
      <c r="K224" s="42" t="str">
        <f>IF(H224="NEW","NEW",IF(VLOOKUP(B224,'R&amp;C_5.15.1'!$B$2:$G$453,4,FALSE)=E224,"","UPDATED"))</f>
        <v/>
      </c>
      <c r="L224" s="42" t="str">
        <f>IF(H224="NEW","NEW",IF(VLOOKUP(B224,'R&amp;C_5.15.1'!$B$2:$G$453,5,FALSE)=F224,"","UPDATED"))</f>
        <v/>
      </c>
      <c r="M224" s="42" t="str">
        <f>IF(H224="NEW","NEW",IF(VLOOKUP(B224,'R&amp;C_5.15.1'!$B$2:$G$453,6,FALSE)=G224,"","UPDATED"))</f>
        <v/>
      </c>
      <c r="N224" s="42" t="str">
        <f>IF(CONCATENATE(Table2[[#This Row],[Check 
Code]],Table2[[#This Row],[Check 
Funct.]],Table2[[#This Row],[Check 
Tech.]],Table2[[#This Row],[Check DROOLS]],Table2[[#This Row],[Check Domain]],Table2[[#This Row],[Check 
Tag]])="","",1)</f>
        <v/>
      </c>
    </row>
    <row r="225" spans="1:14" ht="63.75" x14ac:dyDescent="0.25">
      <c r="A225" s="51" t="s">
        <v>812</v>
      </c>
      <c r="B225" s="46" t="s">
        <v>813</v>
      </c>
      <c r="C225" s="48" t="s">
        <v>14</v>
      </c>
      <c r="D225" s="48" t="s">
        <v>814</v>
      </c>
      <c r="E225" s="46" t="s">
        <v>15</v>
      </c>
      <c r="F225" s="46" t="s">
        <v>10</v>
      </c>
      <c r="G225" s="46" t="s">
        <v>1664</v>
      </c>
      <c r="H225" s="42" t="str">
        <f>IFERROR(IF(VLOOKUP(B225,'R&amp;C_5.15.1'!$B$2:$G$453,1,FALSE)=B225,"",),"NEW")</f>
        <v/>
      </c>
      <c r="I225" s="42" t="str">
        <f>IF(H225="NEW","NEW",IF(VLOOKUP(B225,'R&amp;C_5.15.1'!$B$2:$G$453,2,FALSE)=C225,"","UPDATED"))</f>
        <v/>
      </c>
      <c r="J225" s="42" t="str">
        <f>IF(H225="NEW","NEW",IF(VLOOKUP(B225,'R&amp;C_5.15.1'!$B$2:$G$453,3,FALSE)=D225,"","UPDATED"))</f>
        <v/>
      </c>
      <c r="K225" s="42" t="str">
        <f>IF(H225="NEW","NEW",IF(VLOOKUP(B225,'R&amp;C_5.15.1'!$B$2:$G$453,4,FALSE)=E225,"","UPDATED"))</f>
        <v/>
      </c>
      <c r="L225" s="42" t="str">
        <f>IF(H225="NEW","NEW",IF(VLOOKUP(B225,'R&amp;C_5.15.1'!$B$2:$G$453,5,FALSE)=F225,"","UPDATED"))</f>
        <v/>
      </c>
      <c r="M225" s="42" t="str">
        <f>IF(H225="NEW","NEW",IF(VLOOKUP(B225,'R&amp;C_5.15.1'!$B$2:$G$453,6,FALSE)=G225,"","UPDATED"))</f>
        <v/>
      </c>
      <c r="N225" s="42" t="str">
        <f>IF(CONCATENATE(Table2[[#This Row],[Check 
Code]],Table2[[#This Row],[Check 
Funct.]],Table2[[#This Row],[Check 
Tech.]],Table2[[#This Row],[Check DROOLS]],Table2[[#This Row],[Check Domain]],Table2[[#This Row],[Check 
Tag]])="","",1)</f>
        <v/>
      </c>
    </row>
    <row r="226" spans="1:14" ht="51" x14ac:dyDescent="0.25">
      <c r="A226" s="51" t="s">
        <v>815</v>
      </c>
      <c r="B226" s="49" t="s">
        <v>816</v>
      </c>
      <c r="C226" s="50" t="s">
        <v>14</v>
      </c>
      <c r="D226" s="50" t="s">
        <v>817</v>
      </c>
      <c r="E226" s="49" t="s">
        <v>15</v>
      </c>
      <c r="F226" s="49" t="s">
        <v>10</v>
      </c>
      <c r="G226" s="51" t="s">
        <v>1595</v>
      </c>
      <c r="H226" s="42" t="str">
        <f>IFERROR(IF(VLOOKUP(B226,'R&amp;C_5.15.1'!$B$2:$G$453,1,FALSE)=B226,"",),"NEW")</f>
        <v/>
      </c>
      <c r="I226" s="42" t="str">
        <f>IF(H226="NEW","NEW",IF(VLOOKUP(B226,'R&amp;C_5.15.1'!$B$2:$G$453,2,FALSE)=C226,"","UPDATED"))</f>
        <v/>
      </c>
      <c r="J226" s="42" t="str">
        <f>IF(H226="NEW","NEW",IF(VLOOKUP(B226,'R&amp;C_5.15.1'!$B$2:$G$453,3,FALSE)=D226,"","UPDATED"))</f>
        <v/>
      </c>
      <c r="K226" s="42" t="str">
        <f>IF(H226="NEW","NEW",IF(VLOOKUP(B226,'R&amp;C_5.15.1'!$B$2:$G$453,4,FALSE)=E226,"","UPDATED"))</f>
        <v/>
      </c>
      <c r="L226" s="42" t="str">
        <f>IF(H226="NEW","NEW",IF(VLOOKUP(B226,'R&amp;C_5.15.1'!$B$2:$G$453,5,FALSE)=F226,"","UPDATED"))</f>
        <v/>
      </c>
      <c r="M226" s="42" t="str">
        <f>IF(H226="NEW","NEW",IF(VLOOKUP(B226,'R&amp;C_5.15.1'!$B$2:$G$453,6,FALSE)=G226,"","UPDATED"))</f>
        <v>UPDATED</v>
      </c>
      <c r="N226" s="42">
        <f>IF(CONCATENATE(Table2[[#This Row],[Check 
Code]],Table2[[#This Row],[Check 
Funct.]],Table2[[#This Row],[Check 
Tech.]],Table2[[#This Row],[Check DROOLS]],Table2[[#This Row],[Check Domain]],Table2[[#This Row],[Check 
Tag]])="","",1)</f>
        <v>1</v>
      </c>
    </row>
    <row r="227" spans="1:14" ht="306" x14ac:dyDescent="0.25">
      <c r="A227" s="51" t="s">
        <v>818</v>
      </c>
      <c r="B227" s="46" t="s">
        <v>819</v>
      </c>
      <c r="C227" s="48" t="s">
        <v>14</v>
      </c>
      <c r="D227" s="47" t="s">
        <v>820</v>
      </c>
      <c r="E227" s="46" t="s">
        <v>15</v>
      </c>
      <c r="F227" s="46" t="s">
        <v>10</v>
      </c>
      <c r="G227" s="46" t="s">
        <v>1632</v>
      </c>
      <c r="H227" s="42" t="str">
        <f>IFERROR(IF(VLOOKUP(B227,'R&amp;C_5.15.1'!$B$2:$G$453,1,FALSE)=B227,"",),"NEW")</f>
        <v/>
      </c>
      <c r="I227" s="42" t="str">
        <f>IF(H227="NEW","NEW",IF(VLOOKUP(B227,'R&amp;C_5.15.1'!$B$2:$G$453,2,FALSE)=C227,"","UPDATED"))</f>
        <v/>
      </c>
      <c r="J227" s="42" t="str">
        <f>IF(H227="NEW","NEW",IF(VLOOKUP(B227,'R&amp;C_5.15.1'!$B$2:$G$453,3,FALSE)=D227,"","UPDATED"))</f>
        <v>UPDATED</v>
      </c>
      <c r="K227" s="42" t="str">
        <f>IF(H227="NEW","NEW",IF(VLOOKUP(B227,'R&amp;C_5.15.1'!$B$2:$G$453,4,FALSE)=E227,"","UPDATED"))</f>
        <v/>
      </c>
      <c r="L227" s="42" t="str">
        <f>IF(H227="NEW","NEW",IF(VLOOKUP(B227,'R&amp;C_5.15.1'!$B$2:$G$453,5,FALSE)=F227,"","UPDATED"))</f>
        <v/>
      </c>
      <c r="M227" s="42" t="str">
        <f>IF(H227="NEW","NEW",IF(VLOOKUP(B227,'R&amp;C_5.15.1'!$B$2:$G$453,6,FALSE)=G227,"","UPDATED"))</f>
        <v/>
      </c>
      <c r="N227" s="42">
        <f>IF(CONCATENATE(Table2[[#This Row],[Check 
Code]],Table2[[#This Row],[Check 
Funct.]],Table2[[#This Row],[Check 
Tech.]],Table2[[#This Row],[Check DROOLS]],Table2[[#This Row],[Check Domain]],Table2[[#This Row],[Check 
Tag]])="","",1)</f>
        <v>1</v>
      </c>
    </row>
    <row r="228" spans="1:14" ht="51" x14ac:dyDescent="0.25">
      <c r="A228" s="51" t="s">
        <v>821</v>
      </c>
      <c r="B228" s="49" t="s">
        <v>822</v>
      </c>
      <c r="C228" s="50" t="s">
        <v>14</v>
      </c>
      <c r="D228" s="50" t="s">
        <v>823</v>
      </c>
      <c r="E228" s="49" t="s">
        <v>15</v>
      </c>
      <c r="F228" s="49" t="s">
        <v>10</v>
      </c>
      <c r="G228" s="49" t="s">
        <v>1665</v>
      </c>
      <c r="H228" s="42" t="str">
        <f>IFERROR(IF(VLOOKUP(B228,'R&amp;C_5.15.1'!$B$2:$G$453,1,FALSE)=B228,"",),"NEW")</f>
        <v/>
      </c>
      <c r="I228" s="42" t="str">
        <f>IF(H228="NEW","NEW",IF(VLOOKUP(B228,'R&amp;C_5.15.1'!$B$2:$G$453,2,FALSE)=C228,"","UPDATED"))</f>
        <v/>
      </c>
      <c r="J228" s="42" t="str">
        <f>IF(H228="NEW","NEW",IF(VLOOKUP(B228,'R&amp;C_5.15.1'!$B$2:$G$453,3,FALSE)=D228,"","UPDATED"))</f>
        <v/>
      </c>
      <c r="K228" s="42" t="str">
        <f>IF(H228="NEW","NEW",IF(VLOOKUP(B228,'R&amp;C_5.15.1'!$B$2:$G$453,4,FALSE)=E228,"","UPDATED"))</f>
        <v/>
      </c>
      <c r="L228" s="42" t="str">
        <f>IF(H228="NEW","NEW",IF(VLOOKUP(B228,'R&amp;C_5.15.1'!$B$2:$G$453,5,FALSE)=F228,"","UPDATED"))</f>
        <v/>
      </c>
      <c r="M228" s="42" t="str">
        <f>IF(H228="NEW","NEW",IF(VLOOKUP(B228,'R&amp;C_5.15.1'!$B$2:$G$453,6,FALSE)=G228,"","UPDATED"))</f>
        <v/>
      </c>
      <c r="N228" s="42" t="str">
        <f>IF(CONCATENATE(Table2[[#This Row],[Check 
Code]],Table2[[#This Row],[Check 
Funct.]],Table2[[#This Row],[Check 
Tech.]],Table2[[#This Row],[Check DROOLS]],Table2[[#This Row],[Check Domain]],Table2[[#This Row],[Check 
Tag]])="","",1)</f>
        <v/>
      </c>
    </row>
    <row r="229" spans="1:14" ht="76.5" x14ac:dyDescent="0.25">
      <c r="A229" s="51" t="s">
        <v>824</v>
      </c>
      <c r="B229" s="46" t="s">
        <v>825</v>
      </c>
      <c r="C229" s="48" t="s">
        <v>14</v>
      </c>
      <c r="D229" s="48" t="s">
        <v>826</v>
      </c>
      <c r="E229" s="46" t="s">
        <v>15</v>
      </c>
      <c r="F229" s="46" t="s">
        <v>10</v>
      </c>
      <c r="G229" s="46" t="s">
        <v>1666</v>
      </c>
      <c r="H229" s="42" t="str">
        <f>IFERROR(IF(VLOOKUP(B229,'R&amp;C_5.15.1'!$B$2:$G$453,1,FALSE)=B229,"",),"NEW")</f>
        <v/>
      </c>
      <c r="I229" s="42" t="str">
        <f>IF(H229="NEW","NEW",IF(VLOOKUP(B229,'R&amp;C_5.15.1'!$B$2:$G$453,2,FALSE)=C229,"","UPDATED"))</f>
        <v/>
      </c>
      <c r="J229" s="42" t="str">
        <f>IF(H229="NEW","NEW",IF(VLOOKUP(B229,'R&amp;C_5.15.1'!$B$2:$G$453,3,FALSE)=D229,"","UPDATED"))</f>
        <v/>
      </c>
      <c r="K229" s="42" t="str">
        <f>IF(H229="NEW","NEW",IF(VLOOKUP(B229,'R&amp;C_5.15.1'!$B$2:$G$453,4,FALSE)=E229,"","UPDATED"))</f>
        <v/>
      </c>
      <c r="L229" s="42" t="str">
        <f>IF(H229="NEW","NEW",IF(VLOOKUP(B229,'R&amp;C_5.15.1'!$B$2:$G$453,5,FALSE)=F229,"","UPDATED"))</f>
        <v/>
      </c>
      <c r="M229" s="42" t="str">
        <f>IF(H229="NEW","NEW",IF(VLOOKUP(B229,'R&amp;C_5.15.1'!$B$2:$G$453,6,FALSE)=G229,"","UPDATED"))</f>
        <v/>
      </c>
      <c r="N229" s="42" t="str">
        <f>IF(CONCATENATE(Table2[[#This Row],[Check 
Code]],Table2[[#This Row],[Check 
Funct.]],Table2[[#This Row],[Check 
Tech.]],Table2[[#This Row],[Check DROOLS]],Table2[[#This Row],[Check Domain]],Table2[[#This Row],[Check 
Tag]])="","",1)</f>
        <v/>
      </c>
    </row>
    <row r="230" spans="1:14" ht="76.5" x14ac:dyDescent="0.25">
      <c r="A230" s="51" t="s">
        <v>827</v>
      </c>
      <c r="B230" s="49" t="s">
        <v>828</v>
      </c>
      <c r="C230" s="50" t="s">
        <v>14</v>
      </c>
      <c r="D230" s="50" t="s">
        <v>829</v>
      </c>
      <c r="E230" s="49" t="s">
        <v>15</v>
      </c>
      <c r="F230" s="49" t="s">
        <v>10</v>
      </c>
      <c r="G230" s="49" t="s">
        <v>1667</v>
      </c>
      <c r="H230" s="42" t="str">
        <f>IFERROR(IF(VLOOKUP(B230,'R&amp;C_5.15.1'!$B$2:$G$453,1,FALSE)=B230,"",),"NEW")</f>
        <v/>
      </c>
      <c r="I230" s="42" t="str">
        <f>IF(H230="NEW","NEW",IF(VLOOKUP(B230,'R&amp;C_5.15.1'!$B$2:$G$453,2,FALSE)=C230,"","UPDATED"))</f>
        <v/>
      </c>
      <c r="J230" s="42" t="str">
        <f>IF(H230="NEW","NEW",IF(VLOOKUP(B230,'R&amp;C_5.15.1'!$B$2:$G$453,3,FALSE)=D230,"","UPDATED"))</f>
        <v/>
      </c>
      <c r="K230" s="42" t="str">
        <f>IF(H230="NEW","NEW",IF(VLOOKUP(B230,'R&amp;C_5.15.1'!$B$2:$G$453,4,FALSE)=E230,"","UPDATED"))</f>
        <v/>
      </c>
      <c r="L230" s="42" t="str">
        <f>IF(H230="NEW","NEW",IF(VLOOKUP(B230,'R&amp;C_5.15.1'!$B$2:$G$453,5,FALSE)=F230,"","UPDATED"))</f>
        <v/>
      </c>
      <c r="M230" s="42" t="str">
        <f>IF(H230="NEW","NEW",IF(VLOOKUP(B230,'R&amp;C_5.15.1'!$B$2:$G$453,6,FALSE)=G230,"","UPDATED"))</f>
        <v/>
      </c>
      <c r="N230" s="42" t="str">
        <f>IF(CONCATENATE(Table2[[#This Row],[Check 
Code]],Table2[[#This Row],[Check 
Funct.]],Table2[[#This Row],[Check 
Tech.]],Table2[[#This Row],[Check DROOLS]],Table2[[#This Row],[Check Domain]],Table2[[#This Row],[Check 
Tag]])="","",1)</f>
        <v/>
      </c>
    </row>
    <row r="231" spans="1:14" ht="102" x14ac:dyDescent="0.25">
      <c r="A231" s="51" t="s">
        <v>830</v>
      </c>
      <c r="B231" s="46" t="s">
        <v>831</v>
      </c>
      <c r="C231" s="48" t="s">
        <v>14</v>
      </c>
      <c r="D231" s="48" t="s">
        <v>832</v>
      </c>
      <c r="E231" s="46" t="s">
        <v>15</v>
      </c>
      <c r="F231" s="46" t="s">
        <v>10</v>
      </c>
      <c r="G231" s="46" t="s">
        <v>1665</v>
      </c>
      <c r="H231" s="42" t="str">
        <f>IFERROR(IF(VLOOKUP(B231,'R&amp;C_5.15.1'!$B$2:$G$453,1,FALSE)=B231,"",),"NEW")</f>
        <v/>
      </c>
      <c r="I231" s="42" t="str">
        <f>IF(H231="NEW","NEW",IF(VLOOKUP(B231,'R&amp;C_5.15.1'!$B$2:$G$453,2,FALSE)=C231,"","UPDATED"))</f>
        <v/>
      </c>
      <c r="J231" s="42" t="str">
        <f>IF(H231="NEW","NEW",IF(VLOOKUP(B231,'R&amp;C_5.15.1'!$B$2:$G$453,3,FALSE)=D231,"","UPDATED"))</f>
        <v/>
      </c>
      <c r="K231" s="42" t="str">
        <f>IF(H231="NEW","NEW",IF(VLOOKUP(B231,'R&amp;C_5.15.1'!$B$2:$G$453,4,FALSE)=E231,"","UPDATED"))</f>
        <v/>
      </c>
      <c r="L231" s="42" t="str">
        <f>IF(H231="NEW","NEW",IF(VLOOKUP(B231,'R&amp;C_5.15.1'!$B$2:$G$453,5,FALSE)=F231,"","UPDATED"))</f>
        <v/>
      </c>
      <c r="M231" s="42" t="str">
        <f>IF(H231="NEW","NEW",IF(VLOOKUP(B231,'R&amp;C_5.15.1'!$B$2:$G$453,6,FALSE)=G231,"","UPDATED"))</f>
        <v/>
      </c>
      <c r="N231" s="42" t="str">
        <f>IF(CONCATENATE(Table2[[#This Row],[Check 
Code]],Table2[[#This Row],[Check 
Funct.]],Table2[[#This Row],[Check 
Tech.]],Table2[[#This Row],[Check DROOLS]],Table2[[#This Row],[Check Domain]],Table2[[#This Row],[Check 
Tag]])="","",1)</f>
        <v/>
      </c>
    </row>
    <row r="232" spans="1:14" ht="102" x14ac:dyDescent="0.25">
      <c r="A232" s="51" t="s">
        <v>833</v>
      </c>
      <c r="B232" s="49" t="s">
        <v>834</v>
      </c>
      <c r="C232" s="50" t="s">
        <v>14</v>
      </c>
      <c r="D232" s="50" t="s">
        <v>835</v>
      </c>
      <c r="E232" s="49" t="s">
        <v>9</v>
      </c>
      <c r="F232" s="49" t="s">
        <v>10</v>
      </c>
      <c r="G232" s="49" t="s">
        <v>1665</v>
      </c>
      <c r="H232" s="42" t="str">
        <f>IFERROR(IF(VLOOKUP(B232,'R&amp;C_5.15.1'!$B$2:$G$453,1,FALSE)=B232,"",),"NEW")</f>
        <v/>
      </c>
      <c r="I232" s="42" t="str">
        <f>IF(H232="NEW","NEW",IF(VLOOKUP(B232,'R&amp;C_5.15.1'!$B$2:$G$453,2,FALSE)=C232,"","UPDATED"))</f>
        <v/>
      </c>
      <c r="J232" s="42" t="str">
        <f>IF(H232="NEW","NEW",IF(VLOOKUP(B232,'R&amp;C_5.15.1'!$B$2:$G$453,3,FALSE)=D232,"","UPDATED"))</f>
        <v/>
      </c>
      <c r="K232" s="42" t="str">
        <f>IF(H232="NEW","NEW",IF(VLOOKUP(B232,'R&amp;C_5.15.1'!$B$2:$G$453,4,FALSE)=E232,"","UPDATED"))</f>
        <v/>
      </c>
      <c r="L232" s="42" t="str">
        <f>IF(H232="NEW","NEW",IF(VLOOKUP(B232,'R&amp;C_5.15.1'!$B$2:$G$453,5,FALSE)=F232,"","UPDATED"))</f>
        <v/>
      </c>
      <c r="M232" s="42" t="str">
        <f>IF(H232="NEW","NEW",IF(VLOOKUP(B232,'R&amp;C_5.15.1'!$B$2:$G$453,6,FALSE)=G232,"","UPDATED"))</f>
        <v/>
      </c>
      <c r="N232" s="42" t="str">
        <f>IF(CONCATENATE(Table2[[#This Row],[Check 
Code]],Table2[[#This Row],[Check 
Funct.]],Table2[[#This Row],[Check 
Tech.]],Table2[[#This Row],[Check DROOLS]],Table2[[#This Row],[Check Domain]],Table2[[#This Row],[Check 
Tag]])="","",1)</f>
        <v/>
      </c>
    </row>
    <row r="233" spans="1:14" ht="140.25" x14ac:dyDescent="0.25">
      <c r="A233" s="51" t="s">
        <v>836</v>
      </c>
      <c r="B233" s="46" t="s">
        <v>837</v>
      </c>
      <c r="C233" s="48" t="s">
        <v>838</v>
      </c>
      <c r="D233" s="48" t="s">
        <v>14</v>
      </c>
      <c r="E233" s="46" t="s">
        <v>9</v>
      </c>
      <c r="F233" s="46" t="s">
        <v>10</v>
      </c>
      <c r="G233" s="46" t="s">
        <v>1632</v>
      </c>
      <c r="H233" s="42" t="str">
        <f>IFERROR(IF(VLOOKUP(B233,'R&amp;C_5.15.1'!$B$2:$G$453,1,FALSE)=B233,"",),"NEW")</f>
        <v/>
      </c>
      <c r="I233" s="42" t="str">
        <f>IF(H233="NEW","NEW",IF(VLOOKUP(B233,'R&amp;C_5.15.1'!$B$2:$G$453,2,FALSE)=C233,"","UPDATED"))</f>
        <v/>
      </c>
      <c r="J233" s="42" t="str">
        <f>IF(H233="NEW","NEW",IF(VLOOKUP(B233,'R&amp;C_5.15.1'!$B$2:$G$453,3,FALSE)=D233,"","UPDATED"))</f>
        <v/>
      </c>
      <c r="K233" s="42" t="str">
        <f>IF(H233="NEW","NEW",IF(VLOOKUP(B233,'R&amp;C_5.15.1'!$B$2:$G$453,4,FALSE)=E233,"","UPDATED"))</f>
        <v/>
      </c>
      <c r="L233" s="42" t="str">
        <f>IF(H233="NEW","NEW",IF(VLOOKUP(B233,'R&amp;C_5.15.1'!$B$2:$G$453,5,FALSE)=F233,"","UPDATED"))</f>
        <v/>
      </c>
      <c r="M233" s="42" t="str">
        <f>IF(H233="NEW","NEW",IF(VLOOKUP(B233,'R&amp;C_5.15.1'!$B$2:$G$453,6,FALSE)=G233,"","UPDATED"))</f>
        <v/>
      </c>
      <c r="N233" s="42" t="str">
        <f>IF(CONCATENATE(Table2[[#This Row],[Check 
Code]],Table2[[#This Row],[Check 
Funct.]],Table2[[#This Row],[Check 
Tech.]],Table2[[#This Row],[Check DROOLS]],Table2[[#This Row],[Check Domain]],Table2[[#This Row],[Check 
Tag]])="","",1)</f>
        <v/>
      </c>
    </row>
    <row r="234" spans="1:14" ht="25.5" x14ac:dyDescent="0.25">
      <c r="A234" s="51" t="s">
        <v>839</v>
      </c>
      <c r="B234" s="49" t="s">
        <v>840</v>
      </c>
      <c r="C234" s="50" t="s">
        <v>841</v>
      </c>
      <c r="D234" s="50" t="s">
        <v>14</v>
      </c>
      <c r="E234" s="49" t="s">
        <v>9</v>
      </c>
      <c r="F234" s="49" t="s">
        <v>10</v>
      </c>
      <c r="G234" s="49" t="s">
        <v>1635</v>
      </c>
      <c r="H234" s="42" t="str">
        <f>IFERROR(IF(VLOOKUP(B234,'R&amp;C_5.15.1'!$B$2:$G$453,1,FALSE)=B234,"",),"NEW")</f>
        <v/>
      </c>
      <c r="I234" s="42" t="str">
        <f>IF(H234="NEW","NEW",IF(VLOOKUP(B234,'R&amp;C_5.15.1'!$B$2:$G$453,2,FALSE)=C234,"","UPDATED"))</f>
        <v/>
      </c>
      <c r="J234" s="42" t="str">
        <f>IF(H234="NEW","NEW",IF(VLOOKUP(B234,'R&amp;C_5.15.1'!$B$2:$G$453,3,FALSE)=D234,"","UPDATED"))</f>
        <v/>
      </c>
      <c r="K234" s="42" t="str">
        <f>IF(H234="NEW","NEW",IF(VLOOKUP(B234,'R&amp;C_5.15.1'!$B$2:$G$453,4,FALSE)=E234,"","UPDATED"))</f>
        <v/>
      </c>
      <c r="L234" s="42" t="str">
        <f>IF(H234="NEW","NEW",IF(VLOOKUP(B234,'R&amp;C_5.15.1'!$B$2:$G$453,5,FALSE)=F234,"","UPDATED"))</f>
        <v/>
      </c>
      <c r="M234" s="42" t="str">
        <f>IF(H234="NEW","NEW",IF(VLOOKUP(B234,'R&amp;C_5.15.1'!$B$2:$G$453,6,FALSE)=G234,"","UPDATED"))</f>
        <v/>
      </c>
      <c r="N234" s="42" t="str">
        <f>IF(CONCATENATE(Table2[[#This Row],[Check 
Code]],Table2[[#This Row],[Check 
Funct.]],Table2[[#This Row],[Check 
Tech.]],Table2[[#This Row],[Check DROOLS]],Table2[[#This Row],[Check Domain]],Table2[[#This Row],[Check 
Tag]])="","",1)</f>
        <v/>
      </c>
    </row>
    <row r="235" spans="1:14" ht="89.25" x14ac:dyDescent="0.25">
      <c r="A235" s="51" t="s">
        <v>842</v>
      </c>
      <c r="B235" s="46" t="s">
        <v>843</v>
      </c>
      <c r="C235" s="48" t="s">
        <v>844</v>
      </c>
      <c r="D235" s="48" t="s">
        <v>14</v>
      </c>
      <c r="E235" s="46" t="s">
        <v>9</v>
      </c>
      <c r="F235" s="46" t="s">
        <v>10</v>
      </c>
      <c r="G235" s="46" t="s">
        <v>1621</v>
      </c>
      <c r="H235" s="42" t="str">
        <f>IFERROR(IF(VLOOKUP(B235,'R&amp;C_5.15.1'!$B$2:$G$453,1,FALSE)=B235,"",),"NEW")</f>
        <v/>
      </c>
      <c r="I235" s="42" t="str">
        <f>IF(H235="NEW","NEW",IF(VLOOKUP(B235,'R&amp;C_5.15.1'!$B$2:$G$453,2,FALSE)=C235,"","UPDATED"))</f>
        <v/>
      </c>
      <c r="J235" s="42" t="str">
        <f>IF(H235="NEW","NEW",IF(VLOOKUP(B235,'R&amp;C_5.15.1'!$B$2:$G$453,3,FALSE)=D235,"","UPDATED"))</f>
        <v/>
      </c>
      <c r="K235" s="42" t="str">
        <f>IF(H235="NEW","NEW",IF(VLOOKUP(B235,'R&amp;C_5.15.1'!$B$2:$G$453,4,FALSE)=E235,"","UPDATED"))</f>
        <v/>
      </c>
      <c r="L235" s="42" t="str">
        <f>IF(H235="NEW","NEW",IF(VLOOKUP(B235,'R&amp;C_5.15.1'!$B$2:$G$453,5,FALSE)=F235,"","UPDATED"))</f>
        <v/>
      </c>
      <c r="M235" s="42" t="str">
        <f>IF(H235="NEW","NEW",IF(VLOOKUP(B235,'R&amp;C_5.15.1'!$B$2:$G$453,6,FALSE)=G235,"","UPDATED"))</f>
        <v/>
      </c>
      <c r="N235" s="42" t="str">
        <f>IF(CONCATENATE(Table2[[#This Row],[Check 
Code]],Table2[[#This Row],[Check 
Funct.]],Table2[[#This Row],[Check 
Tech.]],Table2[[#This Row],[Check DROOLS]],Table2[[#This Row],[Check Domain]],Table2[[#This Row],[Check 
Tag]])="","",1)</f>
        <v/>
      </c>
    </row>
    <row r="236" spans="1:14" ht="25.5" x14ac:dyDescent="0.25">
      <c r="A236" s="51" t="s">
        <v>845</v>
      </c>
      <c r="B236" s="49" t="s">
        <v>846</v>
      </c>
      <c r="C236" s="50" t="s">
        <v>847</v>
      </c>
      <c r="D236" s="50" t="s">
        <v>14</v>
      </c>
      <c r="E236" s="49" t="s">
        <v>9</v>
      </c>
      <c r="F236" s="49" t="s">
        <v>10</v>
      </c>
      <c r="G236" s="49" t="s">
        <v>1632</v>
      </c>
      <c r="H236" s="42" t="str">
        <f>IFERROR(IF(VLOOKUP(B236,'R&amp;C_5.15.1'!$B$2:$G$453,1,FALSE)=B236,"",),"NEW")</f>
        <v/>
      </c>
      <c r="I236" s="42" t="str">
        <f>IF(H236="NEW","NEW",IF(VLOOKUP(B236,'R&amp;C_5.15.1'!$B$2:$G$453,2,FALSE)=C236,"","UPDATED"))</f>
        <v/>
      </c>
      <c r="J236" s="42" t="str">
        <f>IF(H236="NEW","NEW",IF(VLOOKUP(B236,'R&amp;C_5.15.1'!$B$2:$G$453,3,FALSE)=D236,"","UPDATED"))</f>
        <v/>
      </c>
      <c r="K236" s="42" t="str">
        <f>IF(H236="NEW","NEW",IF(VLOOKUP(B236,'R&amp;C_5.15.1'!$B$2:$G$453,4,FALSE)=E236,"","UPDATED"))</f>
        <v/>
      </c>
      <c r="L236" s="42" t="str">
        <f>IF(H236="NEW","NEW",IF(VLOOKUP(B236,'R&amp;C_5.15.1'!$B$2:$G$453,5,FALSE)=F236,"","UPDATED"))</f>
        <v/>
      </c>
      <c r="M236" s="42" t="str">
        <f>IF(H236="NEW","NEW",IF(VLOOKUP(B236,'R&amp;C_5.15.1'!$B$2:$G$453,6,FALSE)=G236,"","UPDATED"))</f>
        <v/>
      </c>
      <c r="N236" s="42" t="str">
        <f>IF(CONCATENATE(Table2[[#This Row],[Check 
Code]],Table2[[#This Row],[Check 
Funct.]],Table2[[#This Row],[Check 
Tech.]],Table2[[#This Row],[Check DROOLS]],Table2[[#This Row],[Check Domain]],Table2[[#This Row],[Check 
Tag]])="","",1)</f>
        <v/>
      </c>
    </row>
    <row r="237" spans="1:14" ht="38.25" x14ac:dyDescent="0.25">
      <c r="A237" s="51" t="s">
        <v>848</v>
      </c>
      <c r="B237" s="46" t="s">
        <v>849</v>
      </c>
      <c r="C237" s="48" t="s">
        <v>850</v>
      </c>
      <c r="D237" s="48" t="s">
        <v>14</v>
      </c>
      <c r="E237" s="46" t="s">
        <v>9</v>
      </c>
      <c r="F237" s="46" t="s">
        <v>10</v>
      </c>
      <c r="G237" s="46" t="s">
        <v>1635</v>
      </c>
      <c r="H237" s="42" t="str">
        <f>IFERROR(IF(VLOOKUP(B237,'R&amp;C_5.15.1'!$B$2:$G$453,1,FALSE)=B237,"",),"NEW")</f>
        <v/>
      </c>
      <c r="I237" s="42" t="str">
        <f>IF(H237="NEW","NEW",IF(VLOOKUP(B237,'R&amp;C_5.15.1'!$B$2:$G$453,2,FALSE)=C237,"","UPDATED"))</f>
        <v/>
      </c>
      <c r="J237" s="42" t="str">
        <f>IF(H237="NEW","NEW",IF(VLOOKUP(B237,'R&amp;C_5.15.1'!$B$2:$G$453,3,FALSE)=D237,"","UPDATED"))</f>
        <v/>
      </c>
      <c r="K237" s="42" t="str">
        <f>IF(H237="NEW","NEW",IF(VLOOKUP(B237,'R&amp;C_5.15.1'!$B$2:$G$453,4,FALSE)=E237,"","UPDATED"))</f>
        <v/>
      </c>
      <c r="L237" s="42" t="str">
        <f>IF(H237="NEW","NEW",IF(VLOOKUP(B237,'R&amp;C_5.15.1'!$B$2:$G$453,5,FALSE)=F237,"","UPDATED"))</f>
        <v/>
      </c>
      <c r="M237" s="42" t="str">
        <f>IF(H237="NEW","NEW",IF(VLOOKUP(B237,'R&amp;C_5.15.1'!$B$2:$G$453,6,FALSE)=G237,"","UPDATED"))</f>
        <v/>
      </c>
      <c r="N237" s="42" t="str">
        <f>IF(CONCATENATE(Table2[[#This Row],[Check 
Code]],Table2[[#This Row],[Check 
Funct.]],Table2[[#This Row],[Check 
Tech.]],Table2[[#This Row],[Check DROOLS]],Table2[[#This Row],[Check Domain]],Table2[[#This Row],[Check 
Tag]])="","",1)</f>
        <v/>
      </c>
    </row>
    <row r="238" spans="1:14" ht="25.5" x14ac:dyDescent="0.25">
      <c r="A238" s="51" t="s">
        <v>851</v>
      </c>
      <c r="B238" s="49" t="s">
        <v>852</v>
      </c>
      <c r="C238" s="50" t="s">
        <v>853</v>
      </c>
      <c r="D238" s="50" t="s">
        <v>14</v>
      </c>
      <c r="E238" s="49" t="s">
        <v>9</v>
      </c>
      <c r="F238" s="49" t="s">
        <v>10</v>
      </c>
      <c r="G238" s="49" t="s">
        <v>1621</v>
      </c>
      <c r="H238" s="42" t="str">
        <f>IFERROR(IF(VLOOKUP(B238,'R&amp;C_5.15.1'!$B$2:$G$453,1,FALSE)=B238,"",),"NEW")</f>
        <v/>
      </c>
      <c r="I238" s="42" t="str">
        <f>IF(H238="NEW","NEW",IF(VLOOKUP(B238,'R&amp;C_5.15.1'!$B$2:$G$453,2,FALSE)=C238,"","UPDATED"))</f>
        <v/>
      </c>
      <c r="J238" s="42" t="str">
        <f>IF(H238="NEW","NEW",IF(VLOOKUP(B238,'R&amp;C_5.15.1'!$B$2:$G$453,3,FALSE)=D238,"","UPDATED"))</f>
        <v/>
      </c>
      <c r="K238" s="42" t="str">
        <f>IF(H238="NEW","NEW",IF(VLOOKUP(B238,'R&amp;C_5.15.1'!$B$2:$G$453,4,FALSE)=E238,"","UPDATED"))</f>
        <v/>
      </c>
      <c r="L238" s="42" t="str">
        <f>IF(H238="NEW","NEW",IF(VLOOKUP(B238,'R&amp;C_5.15.1'!$B$2:$G$453,5,FALSE)=F238,"","UPDATED"))</f>
        <v/>
      </c>
      <c r="M238" s="42" t="str">
        <f>IF(H238="NEW","NEW",IF(VLOOKUP(B238,'R&amp;C_5.15.1'!$B$2:$G$453,6,FALSE)=G238,"","UPDATED"))</f>
        <v/>
      </c>
      <c r="N238" s="42" t="str">
        <f>IF(CONCATENATE(Table2[[#This Row],[Check 
Code]],Table2[[#This Row],[Check 
Funct.]],Table2[[#This Row],[Check 
Tech.]],Table2[[#This Row],[Check DROOLS]],Table2[[#This Row],[Check Domain]],Table2[[#This Row],[Check 
Tag]])="","",1)</f>
        <v/>
      </c>
    </row>
    <row r="239" spans="1:14" ht="89.25" x14ac:dyDescent="0.25">
      <c r="A239" s="51" t="s">
        <v>854</v>
      </c>
      <c r="B239" s="46" t="s">
        <v>855</v>
      </c>
      <c r="C239" s="48" t="s">
        <v>856</v>
      </c>
      <c r="D239" s="48" t="s">
        <v>14</v>
      </c>
      <c r="E239" s="46" t="s">
        <v>9</v>
      </c>
      <c r="F239" s="46" t="s">
        <v>10</v>
      </c>
      <c r="G239" s="46" t="s">
        <v>1632</v>
      </c>
      <c r="H239" s="42" t="str">
        <f>IFERROR(IF(VLOOKUP(B239,'R&amp;C_5.15.1'!$B$2:$G$453,1,FALSE)=B239,"",),"NEW")</f>
        <v/>
      </c>
      <c r="I239" s="42" t="str">
        <f>IF(H239="NEW","NEW",IF(VLOOKUP(B239,'R&amp;C_5.15.1'!$B$2:$G$453,2,FALSE)=C239,"","UPDATED"))</f>
        <v/>
      </c>
      <c r="J239" s="42" t="str">
        <f>IF(H239="NEW","NEW",IF(VLOOKUP(B239,'R&amp;C_5.15.1'!$B$2:$G$453,3,FALSE)=D239,"","UPDATED"))</f>
        <v/>
      </c>
      <c r="K239" s="42" t="str">
        <f>IF(H239="NEW","NEW",IF(VLOOKUP(B239,'R&amp;C_5.15.1'!$B$2:$G$453,4,FALSE)=E239,"","UPDATED"))</f>
        <v/>
      </c>
      <c r="L239" s="42" t="str">
        <f>IF(H239="NEW","NEW",IF(VLOOKUP(B239,'R&amp;C_5.15.1'!$B$2:$G$453,5,FALSE)=F239,"","UPDATED"))</f>
        <v/>
      </c>
      <c r="M239" s="42" t="str">
        <f>IF(H239="NEW","NEW",IF(VLOOKUP(B239,'R&amp;C_5.15.1'!$B$2:$G$453,6,FALSE)=G239,"","UPDATED"))</f>
        <v/>
      </c>
      <c r="N239" s="42" t="str">
        <f>IF(CONCATENATE(Table2[[#This Row],[Check 
Code]],Table2[[#This Row],[Check 
Funct.]],Table2[[#This Row],[Check 
Tech.]],Table2[[#This Row],[Check DROOLS]],Table2[[#This Row],[Check Domain]],Table2[[#This Row],[Check 
Tag]])="","",1)</f>
        <v/>
      </c>
    </row>
    <row r="240" spans="1:14" ht="216.75" x14ac:dyDescent="0.25">
      <c r="A240" s="51" t="s">
        <v>857</v>
      </c>
      <c r="B240" s="49" t="s">
        <v>858</v>
      </c>
      <c r="C240" s="50" t="s">
        <v>859</v>
      </c>
      <c r="D240" s="50" t="s">
        <v>14</v>
      </c>
      <c r="E240" s="49" t="s">
        <v>9</v>
      </c>
      <c r="F240" s="49" t="s">
        <v>10</v>
      </c>
      <c r="G240" s="49" t="s">
        <v>1668</v>
      </c>
      <c r="H240" s="42" t="str">
        <f>IFERROR(IF(VLOOKUP(B240,'R&amp;C_5.15.1'!$B$2:$G$453,1,FALSE)=B240,"",),"NEW")</f>
        <v/>
      </c>
      <c r="I240" s="42" t="str">
        <f>IF(H240="NEW","NEW",IF(VLOOKUP(B240,'R&amp;C_5.15.1'!$B$2:$G$453,2,FALSE)=C240,"","UPDATED"))</f>
        <v/>
      </c>
      <c r="J240" s="42" t="str">
        <f>IF(H240="NEW","NEW",IF(VLOOKUP(B240,'R&amp;C_5.15.1'!$B$2:$G$453,3,FALSE)=D240,"","UPDATED"))</f>
        <v/>
      </c>
      <c r="K240" s="42" t="str">
        <f>IF(H240="NEW","NEW",IF(VLOOKUP(B240,'R&amp;C_5.15.1'!$B$2:$G$453,4,FALSE)=E240,"","UPDATED"))</f>
        <v/>
      </c>
      <c r="L240" s="42" t="str">
        <f>IF(H240="NEW","NEW",IF(VLOOKUP(B240,'R&amp;C_5.15.1'!$B$2:$G$453,5,FALSE)=F240,"","UPDATED"))</f>
        <v/>
      </c>
      <c r="M240" s="42" t="str">
        <f>IF(H240="NEW","NEW",IF(VLOOKUP(B240,'R&amp;C_5.15.1'!$B$2:$G$453,6,FALSE)=G240,"","UPDATED"))</f>
        <v/>
      </c>
      <c r="N240" s="42" t="str">
        <f>IF(CONCATENATE(Table2[[#This Row],[Check 
Code]],Table2[[#This Row],[Check 
Funct.]],Table2[[#This Row],[Check 
Tech.]],Table2[[#This Row],[Check DROOLS]],Table2[[#This Row],[Check Domain]],Table2[[#This Row],[Check 
Tag]])="","",1)</f>
        <v/>
      </c>
    </row>
    <row r="241" spans="1:14" ht="25.5" x14ac:dyDescent="0.25">
      <c r="A241" s="51" t="s">
        <v>860</v>
      </c>
      <c r="B241" s="46" t="s">
        <v>861</v>
      </c>
      <c r="C241" s="48" t="s">
        <v>862</v>
      </c>
      <c r="D241" s="48" t="s">
        <v>14</v>
      </c>
      <c r="E241" s="46" t="s">
        <v>9</v>
      </c>
      <c r="F241" s="46" t="s">
        <v>10</v>
      </c>
      <c r="G241" s="46" t="s">
        <v>1635</v>
      </c>
      <c r="H241" s="42" t="str">
        <f>IFERROR(IF(VLOOKUP(B241,'R&amp;C_5.15.1'!$B$2:$G$453,1,FALSE)=B241,"",),"NEW")</f>
        <v/>
      </c>
      <c r="I241" s="42" t="str">
        <f>IF(H241="NEW","NEW",IF(VLOOKUP(B241,'R&amp;C_5.15.1'!$B$2:$G$453,2,FALSE)=C241,"","UPDATED"))</f>
        <v/>
      </c>
      <c r="J241" s="42" t="str">
        <f>IF(H241="NEW","NEW",IF(VLOOKUP(B241,'R&amp;C_5.15.1'!$B$2:$G$453,3,FALSE)=D241,"","UPDATED"))</f>
        <v/>
      </c>
      <c r="K241" s="42" t="str">
        <f>IF(H241="NEW","NEW",IF(VLOOKUP(B241,'R&amp;C_5.15.1'!$B$2:$G$453,4,FALSE)=E241,"","UPDATED"))</f>
        <v/>
      </c>
      <c r="L241" s="42" t="str">
        <f>IF(H241="NEW","NEW",IF(VLOOKUP(B241,'R&amp;C_5.15.1'!$B$2:$G$453,5,FALSE)=F241,"","UPDATED"))</f>
        <v/>
      </c>
      <c r="M241" s="42" t="str">
        <f>IF(H241="NEW","NEW",IF(VLOOKUP(B241,'R&amp;C_5.15.1'!$B$2:$G$453,6,FALSE)=G241,"","UPDATED"))</f>
        <v/>
      </c>
      <c r="N241" s="42" t="str">
        <f>IF(CONCATENATE(Table2[[#This Row],[Check 
Code]],Table2[[#This Row],[Check 
Funct.]],Table2[[#This Row],[Check 
Tech.]],Table2[[#This Row],[Check DROOLS]],Table2[[#This Row],[Check Domain]],Table2[[#This Row],[Check 
Tag]])="","",1)</f>
        <v/>
      </c>
    </row>
    <row r="242" spans="1:14" ht="38.25" x14ac:dyDescent="0.25">
      <c r="A242" s="51" t="s">
        <v>863</v>
      </c>
      <c r="B242" s="49" t="s">
        <v>864</v>
      </c>
      <c r="C242" s="50" t="s">
        <v>865</v>
      </c>
      <c r="D242" s="50" t="s">
        <v>14</v>
      </c>
      <c r="E242" s="49" t="s">
        <v>9</v>
      </c>
      <c r="F242" s="49" t="s">
        <v>10</v>
      </c>
      <c r="G242" s="49" t="s">
        <v>1632</v>
      </c>
      <c r="H242" s="42" t="str">
        <f>IFERROR(IF(VLOOKUP(B242,'R&amp;C_5.15.1'!$B$2:$G$453,1,FALSE)=B242,"",),"NEW")</f>
        <v/>
      </c>
      <c r="I242" s="42" t="str">
        <f>IF(H242="NEW","NEW",IF(VLOOKUP(B242,'R&amp;C_5.15.1'!$B$2:$G$453,2,FALSE)=C242,"","UPDATED"))</f>
        <v/>
      </c>
      <c r="J242" s="42" t="str">
        <f>IF(H242="NEW","NEW",IF(VLOOKUP(B242,'R&amp;C_5.15.1'!$B$2:$G$453,3,FALSE)=D242,"","UPDATED"))</f>
        <v/>
      </c>
      <c r="K242" s="42" t="str">
        <f>IF(H242="NEW","NEW",IF(VLOOKUP(B242,'R&amp;C_5.15.1'!$B$2:$G$453,4,FALSE)=E242,"","UPDATED"))</f>
        <v/>
      </c>
      <c r="L242" s="42" t="str">
        <f>IF(H242="NEW","NEW",IF(VLOOKUP(B242,'R&amp;C_5.15.1'!$B$2:$G$453,5,FALSE)=F242,"","UPDATED"))</f>
        <v/>
      </c>
      <c r="M242" s="42" t="str">
        <f>IF(H242="NEW","NEW",IF(VLOOKUP(B242,'R&amp;C_5.15.1'!$B$2:$G$453,6,FALSE)=G242,"","UPDATED"))</f>
        <v/>
      </c>
      <c r="N242" s="42" t="str">
        <f>IF(CONCATENATE(Table2[[#This Row],[Check 
Code]],Table2[[#This Row],[Check 
Funct.]],Table2[[#This Row],[Check 
Tech.]],Table2[[#This Row],[Check DROOLS]],Table2[[#This Row],[Check Domain]],Table2[[#This Row],[Check 
Tag]])="","",1)</f>
        <v/>
      </c>
    </row>
    <row r="243" spans="1:14" ht="51" x14ac:dyDescent="0.25">
      <c r="A243" s="51" t="s">
        <v>866</v>
      </c>
      <c r="B243" s="46" t="s">
        <v>867</v>
      </c>
      <c r="C243" s="48" t="s">
        <v>868</v>
      </c>
      <c r="D243" s="48" t="s">
        <v>14</v>
      </c>
      <c r="E243" s="46" t="s">
        <v>9</v>
      </c>
      <c r="F243" s="46" t="s">
        <v>10</v>
      </c>
      <c r="G243" s="46" t="s">
        <v>1669</v>
      </c>
      <c r="H243" s="42" t="str">
        <f>IFERROR(IF(VLOOKUP(B243,'R&amp;C_5.15.1'!$B$2:$G$453,1,FALSE)=B243,"",),"NEW")</f>
        <v/>
      </c>
      <c r="I243" s="42" t="str">
        <f>IF(H243="NEW","NEW",IF(VLOOKUP(B243,'R&amp;C_5.15.1'!$B$2:$G$453,2,FALSE)=C243,"","UPDATED"))</f>
        <v/>
      </c>
      <c r="J243" s="42" t="str">
        <f>IF(H243="NEW","NEW",IF(VLOOKUP(B243,'R&amp;C_5.15.1'!$B$2:$G$453,3,FALSE)=D243,"","UPDATED"))</f>
        <v/>
      </c>
      <c r="K243" s="42" t="str">
        <f>IF(H243="NEW","NEW",IF(VLOOKUP(B243,'R&amp;C_5.15.1'!$B$2:$G$453,4,FALSE)=E243,"","UPDATED"))</f>
        <v/>
      </c>
      <c r="L243" s="42" t="str">
        <f>IF(H243="NEW","NEW",IF(VLOOKUP(B243,'R&amp;C_5.15.1'!$B$2:$G$453,5,FALSE)=F243,"","UPDATED"))</f>
        <v/>
      </c>
      <c r="M243" s="42" t="str">
        <f>IF(H243="NEW","NEW",IF(VLOOKUP(B243,'R&amp;C_5.15.1'!$B$2:$G$453,6,FALSE)=G243,"","UPDATED"))</f>
        <v/>
      </c>
      <c r="N243" s="42" t="str">
        <f>IF(CONCATENATE(Table2[[#This Row],[Check 
Code]],Table2[[#This Row],[Check 
Funct.]],Table2[[#This Row],[Check 
Tech.]],Table2[[#This Row],[Check DROOLS]],Table2[[#This Row],[Check Domain]],Table2[[#This Row],[Check 
Tag]])="","",1)</f>
        <v/>
      </c>
    </row>
    <row r="244" spans="1:14" ht="25.5" x14ac:dyDescent="0.25">
      <c r="A244" s="51" t="s">
        <v>869</v>
      </c>
      <c r="B244" s="49" t="s">
        <v>870</v>
      </c>
      <c r="C244" s="50" t="s">
        <v>871</v>
      </c>
      <c r="D244" s="50" t="s">
        <v>14</v>
      </c>
      <c r="E244" s="49" t="s">
        <v>9</v>
      </c>
      <c r="F244" s="49" t="s">
        <v>10</v>
      </c>
      <c r="G244" s="49" t="s">
        <v>1635</v>
      </c>
      <c r="H244" s="42" t="str">
        <f>IFERROR(IF(VLOOKUP(B244,'R&amp;C_5.15.1'!$B$2:$G$453,1,FALSE)=B244,"",),"NEW")</f>
        <v/>
      </c>
      <c r="I244" s="42" t="str">
        <f>IF(H244="NEW","NEW",IF(VLOOKUP(B244,'R&amp;C_5.15.1'!$B$2:$G$453,2,FALSE)=C244,"","UPDATED"))</f>
        <v/>
      </c>
      <c r="J244" s="42" t="str">
        <f>IF(H244="NEW","NEW",IF(VLOOKUP(B244,'R&amp;C_5.15.1'!$B$2:$G$453,3,FALSE)=D244,"","UPDATED"))</f>
        <v/>
      </c>
      <c r="K244" s="42" t="str">
        <f>IF(H244="NEW","NEW",IF(VLOOKUP(B244,'R&amp;C_5.15.1'!$B$2:$G$453,4,FALSE)=E244,"","UPDATED"))</f>
        <v/>
      </c>
      <c r="L244" s="42" t="str">
        <f>IF(H244="NEW","NEW",IF(VLOOKUP(B244,'R&amp;C_5.15.1'!$B$2:$G$453,5,FALSE)=F244,"","UPDATED"))</f>
        <v/>
      </c>
      <c r="M244" s="42" t="str">
        <f>IF(H244="NEW","NEW",IF(VLOOKUP(B244,'R&amp;C_5.15.1'!$B$2:$G$453,6,FALSE)=G244,"","UPDATED"))</f>
        <v/>
      </c>
      <c r="N244" s="42" t="str">
        <f>IF(CONCATENATE(Table2[[#This Row],[Check 
Code]],Table2[[#This Row],[Check 
Funct.]],Table2[[#This Row],[Check 
Tech.]],Table2[[#This Row],[Check DROOLS]],Table2[[#This Row],[Check Domain]],Table2[[#This Row],[Check 
Tag]])="","",1)</f>
        <v/>
      </c>
    </row>
    <row r="245" spans="1:14" ht="38.25" x14ac:dyDescent="0.25">
      <c r="A245" s="51" t="s">
        <v>872</v>
      </c>
      <c r="B245" s="46" t="s">
        <v>873</v>
      </c>
      <c r="C245" s="48" t="s">
        <v>874</v>
      </c>
      <c r="D245" s="48" t="s">
        <v>14</v>
      </c>
      <c r="E245" s="46" t="s">
        <v>9</v>
      </c>
      <c r="F245" s="46" t="s">
        <v>10</v>
      </c>
      <c r="G245" s="46" t="s">
        <v>1630</v>
      </c>
      <c r="H245" s="42" t="str">
        <f>IFERROR(IF(VLOOKUP(B245,'R&amp;C_5.15.1'!$B$2:$G$453,1,FALSE)=B245,"",),"NEW")</f>
        <v/>
      </c>
      <c r="I245" s="42" t="str">
        <f>IF(H245="NEW","NEW",IF(VLOOKUP(B245,'R&amp;C_5.15.1'!$B$2:$G$453,2,FALSE)=C245,"","UPDATED"))</f>
        <v/>
      </c>
      <c r="J245" s="42" t="str">
        <f>IF(H245="NEW","NEW",IF(VLOOKUP(B245,'R&amp;C_5.15.1'!$B$2:$G$453,3,FALSE)=D245,"","UPDATED"))</f>
        <v/>
      </c>
      <c r="K245" s="42" t="str">
        <f>IF(H245="NEW","NEW",IF(VLOOKUP(B245,'R&amp;C_5.15.1'!$B$2:$G$453,4,FALSE)=E245,"","UPDATED"))</f>
        <v/>
      </c>
      <c r="L245" s="42" t="str">
        <f>IF(H245="NEW","NEW",IF(VLOOKUP(B245,'R&amp;C_5.15.1'!$B$2:$G$453,5,FALSE)=F245,"","UPDATED"))</f>
        <v/>
      </c>
      <c r="M245" s="42" t="str">
        <f>IF(H245="NEW","NEW",IF(VLOOKUP(B245,'R&amp;C_5.15.1'!$B$2:$G$453,6,FALSE)=G245,"","UPDATED"))</f>
        <v/>
      </c>
      <c r="N245" s="42" t="str">
        <f>IF(CONCATENATE(Table2[[#This Row],[Check 
Code]],Table2[[#This Row],[Check 
Funct.]],Table2[[#This Row],[Check 
Tech.]],Table2[[#This Row],[Check DROOLS]],Table2[[#This Row],[Check Domain]],Table2[[#This Row],[Check 
Tag]])="","",1)</f>
        <v/>
      </c>
    </row>
    <row r="246" spans="1:14" ht="51" x14ac:dyDescent="0.25">
      <c r="A246" s="51" t="s">
        <v>875</v>
      </c>
      <c r="B246" s="49" t="s">
        <v>876</v>
      </c>
      <c r="C246" s="50" t="s">
        <v>877</v>
      </c>
      <c r="D246" s="50" t="s">
        <v>14</v>
      </c>
      <c r="E246" s="49" t="s">
        <v>9</v>
      </c>
      <c r="F246" s="49" t="s">
        <v>10</v>
      </c>
      <c r="G246" s="49" t="s">
        <v>1630</v>
      </c>
      <c r="H246" s="42" t="str">
        <f>IFERROR(IF(VLOOKUP(B246,'R&amp;C_5.15.1'!$B$2:$G$453,1,FALSE)=B246,"",),"NEW")</f>
        <v/>
      </c>
      <c r="I246" s="42" t="str">
        <f>IF(H246="NEW","NEW",IF(VLOOKUP(B246,'R&amp;C_5.15.1'!$B$2:$G$453,2,FALSE)=C246,"","UPDATED"))</f>
        <v/>
      </c>
      <c r="J246" s="42" t="str">
        <f>IF(H246="NEW","NEW",IF(VLOOKUP(B246,'R&amp;C_5.15.1'!$B$2:$G$453,3,FALSE)=D246,"","UPDATED"))</f>
        <v/>
      </c>
      <c r="K246" s="42" t="str">
        <f>IF(H246="NEW","NEW",IF(VLOOKUP(B246,'R&amp;C_5.15.1'!$B$2:$G$453,4,FALSE)=E246,"","UPDATED"))</f>
        <v/>
      </c>
      <c r="L246" s="42" t="str">
        <f>IF(H246="NEW","NEW",IF(VLOOKUP(B246,'R&amp;C_5.15.1'!$B$2:$G$453,5,FALSE)=F246,"","UPDATED"))</f>
        <v/>
      </c>
      <c r="M246" s="42" t="str">
        <f>IF(H246="NEW","NEW",IF(VLOOKUP(B246,'R&amp;C_5.15.1'!$B$2:$G$453,6,FALSE)=G246,"","UPDATED"))</f>
        <v/>
      </c>
      <c r="N246" s="42" t="str">
        <f>IF(CONCATENATE(Table2[[#This Row],[Check 
Code]],Table2[[#This Row],[Check 
Funct.]],Table2[[#This Row],[Check 
Tech.]],Table2[[#This Row],[Check DROOLS]],Table2[[#This Row],[Check Domain]],Table2[[#This Row],[Check 
Tag]])="","",1)</f>
        <v/>
      </c>
    </row>
    <row r="247" spans="1:14" ht="89.25" x14ac:dyDescent="0.25">
      <c r="A247" s="51" t="s">
        <v>878</v>
      </c>
      <c r="B247" s="46" t="s">
        <v>879</v>
      </c>
      <c r="C247" s="48" t="s">
        <v>880</v>
      </c>
      <c r="D247" s="48" t="s">
        <v>14</v>
      </c>
      <c r="E247" s="46" t="s">
        <v>9</v>
      </c>
      <c r="F247" s="46" t="s">
        <v>10</v>
      </c>
      <c r="G247" s="46" t="s">
        <v>1632</v>
      </c>
      <c r="H247" s="42" t="str">
        <f>IFERROR(IF(VLOOKUP(B247,'R&amp;C_5.15.1'!$B$2:$G$453,1,FALSE)=B247,"",),"NEW")</f>
        <v/>
      </c>
      <c r="I247" s="42" t="str">
        <f>IF(H247="NEW","NEW",IF(VLOOKUP(B247,'R&amp;C_5.15.1'!$B$2:$G$453,2,FALSE)=C247,"","UPDATED"))</f>
        <v/>
      </c>
      <c r="J247" s="42" t="str">
        <f>IF(H247="NEW","NEW",IF(VLOOKUP(B247,'R&amp;C_5.15.1'!$B$2:$G$453,3,FALSE)=D247,"","UPDATED"))</f>
        <v/>
      </c>
      <c r="K247" s="42" t="str">
        <f>IF(H247="NEW","NEW",IF(VLOOKUP(B247,'R&amp;C_5.15.1'!$B$2:$G$453,4,FALSE)=E247,"","UPDATED"))</f>
        <v/>
      </c>
      <c r="L247" s="42" t="str">
        <f>IF(H247="NEW","NEW",IF(VLOOKUP(B247,'R&amp;C_5.15.1'!$B$2:$G$453,5,FALSE)=F247,"","UPDATED"))</f>
        <v/>
      </c>
      <c r="M247" s="42" t="str">
        <f>IF(H247="NEW","NEW",IF(VLOOKUP(B247,'R&amp;C_5.15.1'!$B$2:$G$453,6,FALSE)=G247,"","UPDATED"))</f>
        <v/>
      </c>
      <c r="N247" s="42" t="str">
        <f>IF(CONCATENATE(Table2[[#This Row],[Check 
Code]],Table2[[#This Row],[Check 
Funct.]],Table2[[#This Row],[Check 
Tech.]],Table2[[#This Row],[Check DROOLS]],Table2[[#This Row],[Check Domain]],Table2[[#This Row],[Check 
Tag]])="","",1)</f>
        <v/>
      </c>
    </row>
    <row r="248" spans="1:14" ht="51" x14ac:dyDescent="0.25">
      <c r="A248" s="51" t="s">
        <v>881</v>
      </c>
      <c r="B248" s="49" t="s">
        <v>882</v>
      </c>
      <c r="C248" s="50" t="s">
        <v>883</v>
      </c>
      <c r="D248" s="50" t="s">
        <v>14</v>
      </c>
      <c r="E248" s="49" t="s">
        <v>9</v>
      </c>
      <c r="F248" s="49" t="s">
        <v>10</v>
      </c>
      <c r="G248" s="49" t="s">
        <v>1621</v>
      </c>
      <c r="H248" s="42" t="str">
        <f>IFERROR(IF(VLOOKUP(B248,'R&amp;C_5.15.1'!$B$2:$G$453,1,FALSE)=B248,"",),"NEW")</f>
        <v/>
      </c>
      <c r="I248" s="42" t="str">
        <f>IF(H248="NEW","NEW",IF(VLOOKUP(B248,'R&amp;C_5.15.1'!$B$2:$G$453,2,FALSE)=C248,"","UPDATED"))</f>
        <v/>
      </c>
      <c r="J248" s="42" t="str">
        <f>IF(H248="NEW","NEW",IF(VLOOKUP(B248,'R&amp;C_5.15.1'!$B$2:$G$453,3,FALSE)=D248,"","UPDATED"))</f>
        <v/>
      </c>
      <c r="K248" s="42" t="str">
        <f>IF(H248="NEW","NEW",IF(VLOOKUP(B248,'R&amp;C_5.15.1'!$B$2:$G$453,4,FALSE)=E248,"","UPDATED"))</f>
        <v/>
      </c>
      <c r="L248" s="42" t="str">
        <f>IF(H248="NEW","NEW",IF(VLOOKUP(B248,'R&amp;C_5.15.1'!$B$2:$G$453,5,FALSE)=F248,"","UPDATED"))</f>
        <v/>
      </c>
      <c r="M248" s="42" t="str">
        <f>IF(H248="NEW","NEW",IF(VLOOKUP(B248,'R&amp;C_5.15.1'!$B$2:$G$453,6,FALSE)=G248,"","UPDATED"))</f>
        <v/>
      </c>
      <c r="N248" s="42" t="str">
        <f>IF(CONCATENATE(Table2[[#This Row],[Check 
Code]],Table2[[#This Row],[Check 
Funct.]],Table2[[#This Row],[Check 
Tech.]],Table2[[#This Row],[Check DROOLS]],Table2[[#This Row],[Check Domain]],Table2[[#This Row],[Check 
Tag]])="","",1)</f>
        <v/>
      </c>
    </row>
    <row r="249" spans="1:14" ht="38.25" x14ac:dyDescent="0.25">
      <c r="A249" s="51" t="s">
        <v>884</v>
      </c>
      <c r="B249" s="46" t="s">
        <v>885</v>
      </c>
      <c r="C249" s="48" t="s">
        <v>886</v>
      </c>
      <c r="D249" s="48" t="s">
        <v>14</v>
      </c>
      <c r="E249" s="46" t="s">
        <v>9</v>
      </c>
      <c r="F249" s="46" t="s">
        <v>10</v>
      </c>
      <c r="G249" s="46" t="s">
        <v>1627</v>
      </c>
      <c r="H249" s="42" t="str">
        <f>IFERROR(IF(VLOOKUP(B249,'R&amp;C_5.15.1'!$B$2:$G$453,1,FALSE)=B249,"",),"NEW")</f>
        <v/>
      </c>
      <c r="I249" s="42" t="str">
        <f>IF(H249="NEW","NEW",IF(VLOOKUP(B249,'R&amp;C_5.15.1'!$B$2:$G$453,2,FALSE)=C249,"","UPDATED"))</f>
        <v/>
      </c>
      <c r="J249" s="42" t="str">
        <f>IF(H249="NEW","NEW",IF(VLOOKUP(B249,'R&amp;C_5.15.1'!$B$2:$G$453,3,FALSE)=D249,"","UPDATED"))</f>
        <v/>
      </c>
      <c r="K249" s="42" t="str">
        <f>IF(H249="NEW","NEW",IF(VLOOKUP(B249,'R&amp;C_5.15.1'!$B$2:$G$453,4,FALSE)=E249,"","UPDATED"))</f>
        <v/>
      </c>
      <c r="L249" s="42" t="str">
        <f>IF(H249="NEW","NEW",IF(VLOOKUP(B249,'R&amp;C_5.15.1'!$B$2:$G$453,5,FALSE)=F249,"","UPDATED"))</f>
        <v/>
      </c>
      <c r="M249" s="42" t="str">
        <f>IF(H249="NEW","NEW",IF(VLOOKUP(B249,'R&amp;C_5.15.1'!$B$2:$G$453,6,FALSE)=G249,"","UPDATED"))</f>
        <v/>
      </c>
      <c r="N249" s="42" t="str">
        <f>IF(CONCATENATE(Table2[[#This Row],[Check 
Code]],Table2[[#This Row],[Check 
Funct.]],Table2[[#This Row],[Check 
Tech.]],Table2[[#This Row],[Check DROOLS]],Table2[[#This Row],[Check Domain]],Table2[[#This Row],[Check 
Tag]])="","",1)</f>
        <v/>
      </c>
    </row>
    <row r="250" spans="1:14" ht="25.5" x14ac:dyDescent="0.25">
      <c r="A250" s="51" t="s">
        <v>887</v>
      </c>
      <c r="B250" s="49" t="s">
        <v>888</v>
      </c>
      <c r="C250" s="50" t="s">
        <v>889</v>
      </c>
      <c r="D250" s="50" t="s">
        <v>14</v>
      </c>
      <c r="E250" s="49" t="s">
        <v>9</v>
      </c>
      <c r="F250" s="49" t="s">
        <v>10</v>
      </c>
      <c r="G250" s="49" t="s">
        <v>1635</v>
      </c>
      <c r="H250" s="42" t="str">
        <f>IFERROR(IF(VLOOKUP(B250,'R&amp;C_5.15.1'!$B$2:$G$453,1,FALSE)=B250,"",),"NEW")</f>
        <v/>
      </c>
      <c r="I250" s="42" t="str">
        <f>IF(H250="NEW","NEW",IF(VLOOKUP(B250,'R&amp;C_5.15.1'!$B$2:$G$453,2,FALSE)=C250,"","UPDATED"))</f>
        <v/>
      </c>
      <c r="J250" s="42" t="str">
        <f>IF(H250="NEW","NEW",IF(VLOOKUP(B250,'R&amp;C_5.15.1'!$B$2:$G$453,3,FALSE)=D250,"","UPDATED"))</f>
        <v/>
      </c>
      <c r="K250" s="42" t="str">
        <f>IF(H250="NEW","NEW",IF(VLOOKUP(B250,'R&amp;C_5.15.1'!$B$2:$G$453,4,FALSE)=E250,"","UPDATED"))</f>
        <v/>
      </c>
      <c r="L250" s="42" t="str">
        <f>IF(H250="NEW","NEW",IF(VLOOKUP(B250,'R&amp;C_5.15.1'!$B$2:$G$453,5,FALSE)=F250,"","UPDATED"))</f>
        <v/>
      </c>
      <c r="M250" s="42" t="str">
        <f>IF(H250="NEW","NEW",IF(VLOOKUP(B250,'R&amp;C_5.15.1'!$B$2:$G$453,6,FALSE)=G250,"","UPDATED"))</f>
        <v/>
      </c>
      <c r="N250" s="42" t="str">
        <f>IF(CONCATENATE(Table2[[#This Row],[Check 
Code]],Table2[[#This Row],[Check 
Funct.]],Table2[[#This Row],[Check 
Tech.]],Table2[[#This Row],[Check DROOLS]],Table2[[#This Row],[Check Domain]],Table2[[#This Row],[Check 
Tag]])="","",1)</f>
        <v/>
      </c>
    </row>
    <row r="251" spans="1:14" ht="25.5" x14ac:dyDescent="0.25">
      <c r="A251" s="51" t="s">
        <v>890</v>
      </c>
      <c r="B251" s="46" t="s">
        <v>891</v>
      </c>
      <c r="C251" s="48" t="s">
        <v>892</v>
      </c>
      <c r="D251" s="48" t="s">
        <v>14</v>
      </c>
      <c r="E251" s="46" t="s">
        <v>9</v>
      </c>
      <c r="F251" s="46" t="s">
        <v>10</v>
      </c>
      <c r="G251" s="46" t="s">
        <v>1658</v>
      </c>
      <c r="H251" s="42" t="str">
        <f>IFERROR(IF(VLOOKUP(B251,'R&amp;C_5.15.1'!$B$2:$G$453,1,FALSE)=B251,"",),"NEW")</f>
        <v/>
      </c>
      <c r="I251" s="42" t="str">
        <f>IF(H251="NEW","NEW",IF(VLOOKUP(B251,'R&amp;C_5.15.1'!$B$2:$G$453,2,FALSE)=C251,"","UPDATED"))</f>
        <v/>
      </c>
      <c r="J251" s="42" t="str">
        <f>IF(H251="NEW","NEW",IF(VLOOKUP(B251,'R&amp;C_5.15.1'!$B$2:$G$453,3,FALSE)=D251,"","UPDATED"))</f>
        <v/>
      </c>
      <c r="K251" s="42" t="str">
        <f>IF(H251="NEW","NEW",IF(VLOOKUP(B251,'R&amp;C_5.15.1'!$B$2:$G$453,4,FALSE)=E251,"","UPDATED"))</f>
        <v/>
      </c>
      <c r="L251" s="42" t="str">
        <f>IF(H251="NEW","NEW",IF(VLOOKUP(B251,'R&amp;C_5.15.1'!$B$2:$G$453,5,FALSE)=F251,"","UPDATED"))</f>
        <v/>
      </c>
      <c r="M251" s="42" t="str">
        <f>IF(H251="NEW","NEW",IF(VLOOKUP(B251,'R&amp;C_5.15.1'!$B$2:$G$453,6,FALSE)=G251,"","UPDATED"))</f>
        <v/>
      </c>
      <c r="N251" s="42" t="str">
        <f>IF(CONCATENATE(Table2[[#This Row],[Check 
Code]],Table2[[#This Row],[Check 
Funct.]],Table2[[#This Row],[Check 
Tech.]],Table2[[#This Row],[Check DROOLS]],Table2[[#This Row],[Check Domain]],Table2[[#This Row],[Check 
Tag]])="","",1)</f>
        <v/>
      </c>
    </row>
    <row r="252" spans="1:14" ht="38.25" x14ac:dyDescent="0.25">
      <c r="A252" s="51" t="s">
        <v>893</v>
      </c>
      <c r="B252" s="49" t="s">
        <v>894</v>
      </c>
      <c r="C252" s="50" t="s">
        <v>895</v>
      </c>
      <c r="D252" s="50" t="s">
        <v>14</v>
      </c>
      <c r="E252" s="49" t="s">
        <v>9</v>
      </c>
      <c r="F252" s="49" t="s">
        <v>10</v>
      </c>
      <c r="G252" s="49" t="s">
        <v>1630</v>
      </c>
      <c r="H252" s="42" t="str">
        <f>IFERROR(IF(VLOOKUP(B252,'R&amp;C_5.15.1'!$B$2:$G$453,1,FALSE)=B252,"",),"NEW")</f>
        <v/>
      </c>
      <c r="I252" s="42" t="str">
        <f>IF(H252="NEW","NEW",IF(VLOOKUP(B252,'R&amp;C_5.15.1'!$B$2:$G$453,2,FALSE)=C252,"","UPDATED"))</f>
        <v/>
      </c>
      <c r="J252" s="42" t="str">
        <f>IF(H252="NEW","NEW",IF(VLOOKUP(B252,'R&amp;C_5.15.1'!$B$2:$G$453,3,FALSE)=D252,"","UPDATED"))</f>
        <v/>
      </c>
      <c r="K252" s="42" t="str">
        <f>IF(H252="NEW","NEW",IF(VLOOKUP(B252,'R&amp;C_5.15.1'!$B$2:$G$453,4,FALSE)=E252,"","UPDATED"))</f>
        <v/>
      </c>
      <c r="L252" s="42" t="str">
        <f>IF(H252="NEW","NEW",IF(VLOOKUP(B252,'R&amp;C_5.15.1'!$B$2:$G$453,5,FALSE)=F252,"","UPDATED"))</f>
        <v/>
      </c>
      <c r="M252" s="42" t="str">
        <f>IF(H252="NEW","NEW",IF(VLOOKUP(B252,'R&amp;C_5.15.1'!$B$2:$G$453,6,FALSE)=G252,"","UPDATED"))</f>
        <v/>
      </c>
      <c r="N252" s="42" t="str">
        <f>IF(CONCATENATE(Table2[[#This Row],[Check 
Code]],Table2[[#This Row],[Check 
Funct.]],Table2[[#This Row],[Check 
Tech.]],Table2[[#This Row],[Check DROOLS]],Table2[[#This Row],[Check Domain]],Table2[[#This Row],[Check 
Tag]])="","",1)</f>
        <v/>
      </c>
    </row>
    <row r="253" spans="1:14" ht="25.5" x14ac:dyDescent="0.25">
      <c r="A253" s="51" t="s">
        <v>896</v>
      </c>
      <c r="B253" s="46" t="s">
        <v>897</v>
      </c>
      <c r="C253" s="48" t="s">
        <v>898</v>
      </c>
      <c r="D253" s="48" t="s">
        <v>14</v>
      </c>
      <c r="E253" s="46" t="s">
        <v>9</v>
      </c>
      <c r="F253" s="46" t="s">
        <v>10</v>
      </c>
      <c r="G253" s="46" t="s">
        <v>1635</v>
      </c>
      <c r="H253" s="42" t="str">
        <f>IFERROR(IF(VLOOKUP(B253,'R&amp;C_5.15.1'!$B$2:$G$453,1,FALSE)=B253,"",),"NEW")</f>
        <v/>
      </c>
      <c r="I253" s="42" t="str">
        <f>IF(H253="NEW","NEW",IF(VLOOKUP(B253,'R&amp;C_5.15.1'!$B$2:$G$453,2,FALSE)=C253,"","UPDATED"))</f>
        <v/>
      </c>
      <c r="J253" s="42" t="str">
        <f>IF(H253="NEW","NEW",IF(VLOOKUP(B253,'R&amp;C_5.15.1'!$B$2:$G$453,3,FALSE)=D253,"","UPDATED"))</f>
        <v/>
      </c>
      <c r="K253" s="42" t="str">
        <f>IF(H253="NEW","NEW",IF(VLOOKUP(B253,'R&amp;C_5.15.1'!$B$2:$G$453,4,FALSE)=E253,"","UPDATED"))</f>
        <v/>
      </c>
      <c r="L253" s="42" t="str">
        <f>IF(H253="NEW","NEW",IF(VLOOKUP(B253,'R&amp;C_5.15.1'!$B$2:$G$453,5,FALSE)=F253,"","UPDATED"))</f>
        <v/>
      </c>
      <c r="M253" s="42" t="str">
        <f>IF(H253="NEW","NEW",IF(VLOOKUP(B253,'R&amp;C_5.15.1'!$B$2:$G$453,6,FALSE)=G253,"","UPDATED"))</f>
        <v/>
      </c>
      <c r="N253" s="42" t="str">
        <f>IF(CONCATENATE(Table2[[#This Row],[Check 
Code]],Table2[[#This Row],[Check 
Funct.]],Table2[[#This Row],[Check 
Tech.]],Table2[[#This Row],[Check DROOLS]],Table2[[#This Row],[Check Domain]],Table2[[#This Row],[Check 
Tag]])="","",1)</f>
        <v/>
      </c>
    </row>
    <row r="254" spans="1:14" ht="38.25" x14ac:dyDescent="0.25">
      <c r="A254" s="51" t="s">
        <v>899</v>
      </c>
      <c r="B254" s="49" t="s">
        <v>900</v>
      </c>
      <c r="C254" s="50" t="s">
        <v>901</v>
      </c>
      <c r="D254" s="50" t="s">
        <v>14</v>
      </c>
      <c r="E254" s="49" t="s">
        <v>9</v>
      </c>
      <c r="F254" s="49" t="s">
        <v>10</v>
      </c>
      <c r="G254" s="49" t="s">
        <v>1635</v>
      </c>
      <c r="H254" s="42" t="str">
        <f>IFERROR(IF(VLOOKUP(B254,'R&amp;C_5.15.1'!$B$2:$G$453,1,FALSE)=B254,"",),"NEW")</f>
        <v/>
      </c>
      <c r="I254" s="42" t="str">
        <f>IF(H254="NEW","NEW",IF(VLOOKUP(B254,'R&amp;C_5.15.1'!$B$2:$G$453,2,FALSE)=C254,"","UPDATED"))</f>
        <v/>
      </c>
      <c r="J254" s="42" t="str">
        <f>IF(H254="NEW","NEW",IF(VLOOKUP(B254,'R&amp;C_5.15.1'!$B$2:$G$453,3,FALSE)=D254,"","UPDATED"))</f>
        <v/>
      </c>
      <c r="K254" s="42" t="str">
        <f>IF(H254="NEW","NEW",IF(VLOOKUP(B254,'R&amp;C_5.15.1'!$B$2:$G$453,4,FALSE)=E254,"","UPDATED"))</f>
        <v/>
      </c>
      <c r="L254" s="42" t="str">
        <f>IF(H254="NEW","NEW",IF(VLOOKUP(B254,'R&amp;C_5.15.1'!$B$2:$G$453,5,FALSE)=F254,"","UPDATED"))</f>
        <v/>
      </c>
      <c r="M254" s="42" t="str">
        <f>IF(H254="NEW","NEW",IF(VLOOKUP(B254,'R&amp;C_5.15.1'!$B$2:$G$453,6,FALSE)=G254,"","UPDATED"))</f>
        <v/>
      </c>
      <c r="N254" s="42" t="str">
        <f>IF(CONCATENATE(Table2[[#This Row],[Check 
Code]],Table2[[#This Row],[Check 
Funct.]],Table2[[#This Row],[Check 
Tech.]],Table2[[#This Row],[Check DROOLS]],Table2[[#This Row],[Check Domain]],Table2[[#This Row],[Check 
Tag]])="","",1)</f>
        <v/>
      </c>
    </row>
    <row r="255" spans="1:14" ht="102" x14ac:dyDescent="0.25">
      <c r="A255" s="51" t="s">
        <v>902</v>
      </c>
      <c r="B255" s="46" t="s">
        <v>903</v>
      </c>
      <c r="C255" s="48" t="s">
        <v>904</v>
      </c>
      <c r="D255" s="48" t="s">
        <v>14</v>
      </c>
      <c r="E255" s="46" t="s">
        <v>9</v>
      </c>
      <c r="F255" s="46" t="s">
        <v>10</v>
      </c>
      <c r="G255" s="46" t="s">
        <v>1670</v>
      </c>
      <c r="H255" s="42" t="str">
        <f>IFERROR(IF(VLOOKUP(B255,'R&amp;C_5.15.1'!$B$2:$G$453,1,FALSE)=B255,"",),"NEW")</f>
        <v/>
      </c>
      <c r="I255" s="42" t="str">
        <f>IF(H255="NEW","NEW",IF(VLOOKUP(B255,'R&amp;C_5.15.1'!$B$2:$G$453,2,FALSE)=C255,"","UPDATED"))</f>
        <v/>
      </c>
      <c r="J255" s="42" t="str">
        <f>IF(H255="NEW","NEW",IF(VLOOKUP(B255,'R&amp;C_5.15.1'!$B$2:$G$453,3,FALSE)=D255,"","UPDATED"))</f>
        <v/>
      </c>
      <c r="K255" s="42" t="str">
        <f>IF(H255="NEW","NEW",IF(VLOOKUP(B255,'R&amp;C_5.15.1'!$B$2:$G$453,4,FALSE)=E255,"","UPDATED"))</f>
        <v/>
      </c>
      <c r="L255" s="42" t="str">
        <f>IF(H255="NEW","NEW",IF(VLOOKUP(B255,'R&amp;C_5.15.1'!$B$2:$G$453,5,FALSE)=F255,"","UPDATED"))</f>
        <v/>
      </c>
      <c r="M255" s="42" t="str">
        <f>IF(H255="NEW","NEW",IF(VLOOKUP(B255,'R&amp;C_5.15.1'!$B$2:$G$453,6,FALSE)=G255,"","UPDATED"))</f>
        <v/>
      </c>
      <c r="N255" s="42" t="str">
        <f>IF(CONCATENATE(Table2[[#This Row],[Check 
Code]],Table2[[#This Row],[Check 
Funct.]],Table2[[#This Row],[Check 
Tech.]],Table2[[#This Row],[Check DROOLS]],Table2[[#This Row],[Check Domain]],Table2[[#This Row],[Check 
Tag]])="","",1)</f>
        <v/>
      </c>
    </row>
    <row r="256" spans="1:14" ht="76.5" x14ac:dyDescent="0.25">
      <c r="A256" s="51" t="s">
        <v>905</v>
      </c>
      <c r="B256" s="49" t="s">
        <v>906</v>
      </c>
      <c r="C256" s="50" t="s">
        <v>907</v>
      </c>
      <c r="D256" s="50" t="s">
        <v>14</v>
      </c>
      <c r="E256" s="49" t="s">
        <v>9</v>
      </c>
      <c r="F256" s="49" t="s">
        <v>10</v>
      </c>
      <c r="G256" s="49" t="s">
        <v>1630</v>
      </c>
      <c r="H256" s="42" t="str">
        <f>IFERROR(IF(VLOOKUP(B256,'R&amp;C_5.15.1'!$B$2:$G$453,1,FALSE)=B256,"",),"NEW")</f>
        <v/>
      </c>
      <c r="I256" s="42" t="str">
        <f>IF(H256="NEW","NEW",IF(VLOOKUP(B256,'R&amp;C_5.15.1'!$B$2:$G$453,2,FALSE)=C256,"","UPDATED"))</f>
        <v/>
      </c>
      <c r="J256" s="42" t="str">
        <f>IF(H256="NEW","NEW",IF(VLOOKUP(B256,'R&amp;C_5.15.1'!$B$2:$G$453,3,FALSE)=D256,"","UPDATED"))</f>
        <v/>
      </c>
      <c r="K256" s="42" t="str">
        <f>IF(H256="NEW","NEW",IF(VLOOKUP(B256,'R&amp;C_5.15.1'!$B$2:$G$453,4,FALSE)=E256,"","UPDATED"))</f>
        <v/>
      </c>
      <c r="L256" s="42" t="str">
        <f>IF(H256="NEW","NEW",IF(VLOOKUP(B256,'R&amp;C_5.15.1'!$B$2:$G$453,5,FALSE)=F256,"","UPDATED"))</f>
        <v/>
      </c>
      <c r="M256" s="42" t="str">
        <f>IF(H256="NEW","NEW",IF(VLOOKUP(B256,'R&amp;C_5.15.1'!$B$2:$G$453,6,FALSE)=G256,"","UPDATED"))</f>
        <v/>
      </c>
      <c r="N256" s="42" t="str">
        <f>IF(CONCATENATE(Table2[[#This Row],[Check 
Code]],Table2[[#This Row],[Check 
Funct.]],Table2[[#This Row],[Check 
Tech.]],Table2[[#This Row],[Check DROOLS]],Table2[[#This Row],[Check Domain]],Table2[[#This Row],[Check 
Tag]])="","",1)</f>
        <v/>
      </c>
    </row>
    <row r="257" spans="1:14" ht="63.75" x14ac:dyDescent="0.25">
      <c r="A257" s="51" t="s">
        <v>908</v>
      </c>
      <c r="B257" s="46" t="s">
        <v>909</v>
      </c>
      <c r="C257" s="48" t="s">
        <v>910</v>
      </c>
      <c r="D257" s="48" t="s">
        <v>14</v>
      </c>
      <c r="E257" s="46" t="s">
        <v>9</v>
      </c>
      <c r="F257" s="46" t="s">
        <v>10</v>
      </c>
      <c r="G257" s="46" t="s">
        <v>1671</v>
      </c>
      <c r="H257" s="42" t="str">
        <f>IFERROR(IF(VLOOKUP(B257,'R&amp;C_5.15.1'!$B$2:$G$453,1,FALSE)=B257,"",),"NEW")</f>
        <v/>
      </c>
      <c r="I257" s="42" t="str">
        <f>IF(H257="NEW","NEW",IF(VLOOKUP(B257,'R&amp;C_5.15.1'!$B$2:$G$453,2,FALSE)=C257,"","UPDATED"))</f>
        <v/>
      </c>
      <c r="J257" s="42" t="str">
        <f>IF(H257="NEW","NEW",IF(VLOOKUP(B257,'R&amp;C_5.15.1'!$B$2:$G$453,3,FALSE)=D257,"","UPDATED"))</f>
        <v/>
      </c>
      <c r="K257" s="42" t="str">
        <f>IF(H257="NEW","NEW",IF(VLOOKUP(B257,'R&amp;C_5.15.1'!$B$2:$G$453,4,FALSE)=E257,"","UPDATED"))</f>
        <v/>
      </c>
      <c r="L257" s="42" t="str">
        <f>IF(H257="NEW","NEW",IF(VLOOKUP(B257,'R&amp;C_5.15.1'!$B$2:$G$453,5,FALSE)=F257,"","UPDATED"))</f>
        <v/>
      </c>
      <c r="M257" s="42" t="str">
        <f>IF(H257="NEW","NEW",IF(VLOOKUP(B257,'R&amp;C_5.15.1'!$B$2:$G$453,6,FALSE)=G257,"","UPDATED"))</f>
        <v/>
      </c>
      <c r="N257" s="42" t="str">
        <f>IF(CONCATENATE(Table2[[#This Row],[Check 
Code]],Table2[[#This Row],[Check 
Funct.]],Table2[[#This Row],[Check 
Tech.]],Table2[[#This Row],[Check DROOLS]],Table2[[#This Row],[Check Domain]],Table2[[#This Row],[Check 
Tag]])="","",1)</f>
        <v/>
      </c>
    </row>
    <row r="258" spans="1:14" ht="25.5" x14ac:dyDescent="0.25">
      <c r="A258" s="51" t="s">
        <v>911</v>
      </c>
      <c r="B258" s="49" t="s">
        <v>912</v>
      </c>
      <c r="C258" s="50" t="s">
        <v>913</v>
      </c>
      <c r="D258" s="50" t="s">
        <v>14</v>
      </c>
      <c r="E258" s="49" t="s">
        <v>9</v>
      </c>
      <c r="F258" s="49" t="s">
        <v>10</v>
      </c>
      <c r="G258" s="49" t="s">
        <v>1621</v>
      </c>
      <c r="H258" s="42" t="str">
        <f>IFERROR(IF(VLOOKUP(B258,'R&amp;C_5.15.1'!$B$2:$G$453,1,FALSE)=B258,"",),"NEW")</f>
        <v/>
      </c>
      <c r="I258" s="42" t="str">
        <f>IF(H258="NEW","NEW",IF(VLOOKUP(B258,'R&amp;C_5.15.1'!$B$2:$G$453,2,FALSE)=C258,"","UPDATED"))</f>
        <v/>
      </c>
      <c r="J258" s="42" t="str">
        <f>IF(H258="NEW","NEW",IF(VLOOKUP(B258,'R&amp;C_5.15.1'!$B$2:$G$453,3,FALSE)=D258,"","UPDATED"))</f>
        <v/>
      </c>
      <c r="K258" s="42" t="str">
        <f>IF(H258="NEW","NEW",IF(VLOOKUP(B258,'R&amp;C_5.15.1'!$B$2:$G$453,4,FALSE)=E258,"","UPDATED"))</f>
        <v/>
      </c>
      <c r="L258" s="42" t="str">
        <f>IF(H258="NEW","NEW",IF(VLOOKUP(B258,'R&amp;C_5.15.1'!$B$2:$G$453,5,FALSE)=F258,"","UPDATED"))</f>
        <v/>
      </c>
      <c r="M258" s="42" t="str">
        <f>IF(H258="NEW","NEW",IF(VLOOKUP(B258,'R&amp;C_5.15.1'!$B$2:$G$453,6,FALSE)=G258,"","UPDATED"))</f>
        <v/>
      </c>
      <c r="N258" s="42" t="str">
        <f>IF(CONCATENATE(Table2[[#This Row],[Check 
Code]],Table2[[#This Row],[Check 
Funct.]],Table2[[#This Row],[Check 
Tech.]],Table2[[#This Row],[Check DROOLS]],Table2[[#This Row],[Check Domain]],Table2[[#This Row],[Check 
Tag]])="","",1)</f>
        <v/>
      </c>
    </row>
    <row r="259" spans="1:14" ht="25.5" x14ac:dyDescent="0.25">
      <c r="A259" s="51" t="s">
        <v>914</v>
      </c>
      <c r="B259" s="46" t="s">
        <v>915</v>
      </c>
      <c r="C259" s="48" t="s">
        <v>916</v>
      </c>
      <c r="D259" s="48" t="s">
        <v>14</v>
      </c>
      <c r="E259" s="46" t="s">
        <v>9</v>
      </c>
      <c r="F259" s="46" t="s">
        <v>10</v>
      </c>
      <c r="G259" s="46" t="s">
        <v>1593</v>
      </c>
      <c r="H259" s="42" t="str">
        <f>IFERROR(IF(VLOOKUP(B259,'R&amp;C_5.15.1'!$B$2:$G$453,1,FALSE)=B259,"",),"NEW")</f>
        <v/>
      </c>
      <c r="I259" s="42" t="str">
        <f>IF(H259="NEW","NEW",IF(VLOOKUP(B259,'R&amp;C_5.15.1'!$B$2:$G$453,2,FALSE)=C259,"","UPDATED"))</f>
        <v/>
      </c>
      <c r="J259" s="42" t="str">
        <f>IF(H259="NEW","NEW",IF(VLOOKUP(B259,'R&amp;C_5.15.1'!$B$2:$G$453,3,FALSE)=D259,"","UPDATED"))</f>
        <v/>
      </c>
      <c r="K259" s="42" t="str">
        <f>IF(H259="NEW","NEW",IF(VLOOKUP(B259,'R&amp;C_5.15.1'!$B$2:$G$453,4,FALSE)=E259,"","UPDATED"))</f>
        <v/>
      </c>
      <c r="L259" s="42" t="str">
        <f>IF(H259="NEW","NEW",IF(VLOOKUP(B259,'R&amp;C_5.15.1'!$B$2:$G$453,5,FALSE)=F259,"","UPDATED"))</f>
        <v/>
      </c>
      <c r="M259" s="42" t="str">
        <f>IF(H259="NEW","NEW",IF(VLOOKUP(B259,'R&amp;C_5.15.1'!$B$2:$G$453,6,FALSE)=G259,"","UPDATED"))</f>
        <v/>
      </c>
      <c r="N259" s="42" t="str">
        <f>IF(CONCATENATE(Table2[[#This Row],[Check 
Code]],Table2[[#This Row],[Check 
Funct.]],Table2[[#This Row],[Check 
Tech.]],Table2[[#This Row],[Check DROOLS]],Table2[[#This Row],[Check Domain]],Table2[[#This Row],[Check 
Tag]])="","",1)</f>
        <v/>
      </c>
    </row>
    <row r="260" spans="1:14" ht="191.25" x14ac:dyDescent="0.25">
      <c r="A260" s="51" t="s">
        <v>917</v>
      </c>
      <c r="B260" s="49" t="s">
        <v>918</v>
      </c>
      <c r="C260" s="50" t="s">
        <v>919</v>
      </c>
      <c r="D260" s="50" t="s">
        <v>14</v>
      </c>
      <c r="E260" s="49" t="s">
        <v>9</v>
      </c>
      <c r="F260" s="49" t="s">
        <v>10</v>
      </c>
      <c r="G260" s="49" t="s">
        <v>1672</v>
      </c>
      <c r="H260" s="42" t="str">
        <f>IFERROR(IF(VLOOKUP(B260,'R&amp;C_5.15.1'!$B$2:$G$453,1,FALSE)=B260,"",),"NEW")</f>
        <v/>
      </c>
      <c r="I260" s="42" t="str">
        <f>IF(H260="NEW","NEW",IF(VLOOKUP(B260,'R&amp;C_5.15.1'!$B$2:$G$453,2,FALSE)=C260,"","UPDATED"))</f>
        <v/>
      </c>
      <c r="J260" s="42" t="str">
        <f>IF(H260="NEW","NEW",IF(VLOOKUP(B260,'R&amp;C_5.15.1'!$B$2:$G$453,3,FALSE)=D260,"","UPDATED"))</f>
        <v/>
      </c>
      <c r="K260" s="42" t="str">
        <f>IF(H260="NEW","NEW",IF(VLOOKUP(B260,'R&amp;C_5.15.1'!$B$2:$G$453,4,FALSE)=E260,"","UPDATED"))</f>
        <v/>
      </c>
      <c r="L260" s="42" t="str">
        <f>IF(H260="NEW","NEW",IF(VLOOKUP(B260,'R&amp;C_5.15.1'!$B$2:$G$453,5,FALSE)=F260,"","UPDATED"))</f>
        <v/>
      </c>
      <c r="M260" s="42" t="str">
        <f>IF(H260="NEW","NEW",IF(VLOOKUP(B260,'R&amp;C_5.15.1'!$B$2:$G$453,6,FALSE)=G260,"","UPDATED"))</f>
        <v/>
      </c>
      <c r="N260" s="42" t="str">
        <f>IF(CONCATENATE(Table2[[#This Row],[Check 
Code]],Table2[[#This Row],[Check 
Funct.]],Table2[[#This Row],[Check 
Tech.]],Table2[[#This Row],[Check DROOLS]],Table2[[#This Row],[Check Domain]],Table2[[#This Row],[Check 
Tag]])="","",1)</f>
        <v/>
      </c>
    </row>
    <row r="261" spans="1:14" ht="25.5" x14ac:dyDescent="0.25">
      <c r="A261" s="51" t="s">
        <v>920</v>
      </c>
      <c r="B261" s="46" t="s">
        <v>921</v>
      </c>
      <c r="C261" s="48" t="s">
        <v>922</v>
      </c>
      <c r="D261" s="48" t="s">
        <v>14</v>
      </c>
      <c r="E261" s="46" t="s">
        <v>9</v>
      </c>
      <c r="F261" s="46" t="s">
        <v>10</v>
      </c>
      <c r="G261" s="46" t="s">
        <v>1593</v>
      </c>
      <c r="H261" s="42" t="str">
        <f>IFERROR(IF(VLOOKUP(B261,'R&amp;C_5.15.1'!$B$2:$G$453,1,FALSE)=B261,"",),"NEW")</f>
        <v/>
      </c>
      <c r="I261" s="42" t="str">
        <f>IF(H261="NEW","NEW",IF(VLOOKUP(B261,'R&amp;C_5.15.1'!$B$2:$G$453,2,FALSE)=C261,"","UPDATED"))</f>
        <v/>
      </c>
      <c r="J261" s="42" t="str">
        <f>IF(H261="NEW","NEW",IF(VLOOKUP(B261,'R&amp;C_5.15.1'!$B$2:$G$453,3,FALSE)=D261,"","UPDATED"))</f>
        <v/>
      </c>
      <c r="K261" s="42" t="str">
        <f>IF(H261="NEW","NEW",IF(VLOOKUP(B261,'R&amp;C_5.15.1'!$B$2:$G$453,4,FALSE)=E261,"","UPDATED"))</f>
        <v/>
      </c>
      <c r="L261" s="42" t="str">
        <f>IF(H261="NEW","NEW",IF(VLOOKUP(B261,'R&amp;C_5.15.1'!$B$2:$G$453,5,FALSE)=F261,"","UPDATED"))</f>
        <v/>
      </c>
      <c r="M261" s="42" t="str">
        <f>IF(H261="NEW","NEW",IF(VLOOKUP(B261,'R&amp;C_5.15.1'!$B$2:$G$453,6,FALSE)=G261,"","UPDATED"))</f>
        <v/>
      </c>
      <c r="N261" s="42" t="str">
        <f>IF(CONCATENATE(Table2[[#This Row],[Check 
Code]],Table2[[#This Row],[Check 
Funct.]],Table2[[#This Row],[Check 
Tech.]],Table2[[#This Row],[Check DROOLS]],Table2[[#This Row],[Check Domain]],Table2[[#This Row],[Check 
Tag]])="","",1)</f>
        <v/>
      </c>
    </row>
    <row r="262" spans="1:14" ht="76.5" x14ac:dyDescent="0.25">
      <c r="A262" s="51" t="s">
        <v>923</v>
      </c>
      <c r="B262" s="49" t="s">
        <v>924</v>
      </c>
      <c r="C262" s="50" t="s">
        <v>925</v>
      </c>
      <c r="D262" s="50" t="s">
        <v>14</v>
      </c>
      <c r="E262" s="49" t="s">
        <v>9</v>
      </c>
      <c r="F262" s="49" t="s">
        <v>10</v>
      </c>
      <c r="G262" s="49" t="s">
        <v>1621</v>
      </c>
      <c r="H262" s="42" t="str">
        <f>IFERROR(IF(VLOOKUP(B262,'R&amp;C_5.15.1'!$B$2:$G$453,1,FALSE)=B262,"",),"NEW")</f>
        <v/>
      </c>
      <c r="I262" s="42" t="str">
        <f>IF(H262="NEW","NEW",IF(VLOOKUP(B262,'R&amp;C_5.15.1'!$B$2:$G$453,2,FALSE)=C262,"","UPDATED"))</f>
        <v/>
      </c>
      <c r="J262" s="42" t="str">
        <f>IF(H262="NEW","NEW",IF(VLOOKUP(B262,'R&amp;C_5.15.1'!$B$2:$G$453,3,FALSE)=D262,"","UPDATED"))</f>
        <v/>
      </c>
      <c r="K262" s="42" t="str">
        <f>IF(H262="NEW","NEW",IF(VLOOKUP(B262,'R&amp;C_5.15.1'!$B$2:$G$453,4,FALSE)=E262,"","UPDATED"))</f>
        <v/>
      </c>
      <c r="L262" s="42" t="str">
        <f>IF(H262="NEW","NEW",IF(VLOOKUP(B262,'R&amp;C_5.15.1'!$B$2:$G$453,5,FALSE)=F262,"","UPDATED"))</f>
        <v/>
      </c>
      <c r="M262" s="42" t="str">
        <f>IF(H262="NEW","NEW",IF(VLOOKUP(B262,'R&amp;C_5.15.1'!$B$2:$G$453,6,FALSE)=G262,"","UPDATED"))</f>
        <v/>
      </c>
      <c r="N262" s="42" t="str">
        <f>IF(CONCATENATE(Table2[[#This Row],[Check 
Code]],Table2[[#This Row],[Check 
Funct.]],Table2[[#This Row],[Check 
Tech.]],Table2[[#This Row],[Check DROOLS]],Table2[[#This Row],[Check Domain]],Table2[[#This Row],[Check 
Tag]])="","",1)</f>
        <v/>
      </c>
    </row>
    <row r="263" spans="1:14" ht="38.25" x14ac:dyDescent="0.25">
      <c r="A263" s="51" t="s">
        <v>926</v>
      </c>
      <c r="B263" s="46" t="s">
        <v>927</v>
      </c>
      <c r="C263" s="48" t="s">
        <v>928</v>
      </c>
      <c r="D263" s="48" t="s">
        <v>14</v>
      </c>
      <c r="E263" s="46" t="s">
        <v>9</v>
      </c>
      <c r="F263" s="46" t="s">
        <v>10</v>
      </c>
      <c r="G263" s="46" t="s">
        <v>1593</v>
      </c>
      <c r="H263" s="42" t="str">
        <f>IFERROR(IF(VLOOKUP(B263,'R&amp;C_5.15.1'!$B$2:$G$453,1,FALSE)=B263,"",),"NEW")</f>
        <v/>
      </c>
      <c r="I263" s="42" t="str">
        <f>IF(H263="NEW","NEW",IF(VLOOKUP(B263,'R&amp;C_5.15.1'!$B$2:$G$453,2,FALSE)=C263,"","UPDATED"))</f>
        <v/>
      </c>
      <c r="J263" s="42" t="str">
        <f>IF(H263="NEW","NEW",IF(VLOOKUP(B263,'R&amp;C_5.15.1'!$B$2:$G$453,3,FALSE)=D263,"","UPDATED"))</f>
        <v/>
      </c>
      <c r="K263" s="42" t="str">
        <f>IF(H263="NEW","NEW",IF(VLOOKUP(B263,'R&amp;C_5.15.1'!$B$2:$G$453,4,FALSE)=E263,"","UPDATED"))</f>
        <v/>
      </c>
      <c r="L263" s="42" t="str">
        <f>IF(H263="NEW","NEW",IF(VLOOKUP(B263,'R&amp;C_5.15.1'!$B$2:$G$453,5,FALSE)=F263,"","UPDATED"))</f>
        <v/>
      </c>
      <c r="M263" s="42" t="str">
        <f>IF(H263="NEW","NEW",IF(VLOOKUP(B263,'R&amp;C_5.15.1'!$B$2:$G$453,6,FALSE)=G263,"","UPDATED"))</f>
        <v/>
      </c>
      <c r="N263" s="42" t="str">
        <f>IF(CONCATENATE(Table2[[#This Row],[Check 
Code]],Table2[[#This Row],[Check 
Funct.]],Table2[[#This Row],[Check 
Tech.]],Table2[[#This Row],[Check DROOLS]],Table2[[#This Row],[Check Domain]],Table2[[#This Row],[Check 
Tag]])="","",1)</f>
        <v/>
      </c>
    </row>
    <row r="264" spans="1:14" ht="25.5" x14ac:dyDescent="0.25">
      <c r="A264" s="51" t="s">
        <v>929</v>
      </c>
      <c r="B264" s="49" t="s">
        <v>930</v>
      </c>
      <c r="C264" s="50" t="s">
        <v>931</v>
      </c>
      <c r="D264" s="50" t="s">
        <v>14</v>
      </c>
      <c r="E264" s="49" t="s">
        <v>9</v>
      </c>
      <c r="F264" s="49" t="s">
        <v>10</v>
      </c>
      <c r="G264" s="49" t="s">
        <v>1593</v>
      </c>
      <c r="H264" s="42" t="str">
        <f>IFERROR(IF(VLOOKUP(B264,'R&amp;C_5.15.1'!$B$2:$G$453,1,FALSE)=B264,"",),"NEW")</f>
        <v/>
      </c>
      <c r="I264" s="42" t="str">
        <f>IF(H264="NEW","NEW",IF(VLOOKUP(B264,'R&amp;C_5.15.1'!$B$2:$G$453,2,FALSE)=C264,"","UPDATED"))</f>
        <v/>
      </c>
      <c r="J264" s="42" t="str">
        <f>IF(H264="NEW","NEW",IF(VLOOKUP(B264,'R&amp;C_5.15.1'!$B$2:$G$453,3,FALSE)=D264,"","UPDATED"))</f>
        <v/>
      </c>
      <c r="K264" s="42" t="str">
        <f>IF(H264="NEW","NEW",IF(VLOOKUP(B264,'R&amp;C_5.15.1'!$B$2:$G$453,4,FALSE)=E264,"","UPDATED"))</f>
        <v/>
      </c>
      <c r="L264" s="42" t="str">
        <f>IF(H264="NEW","NEW",IF(VLOOKUP(B264,'R&amp;C_5.15.1'!$B$2:$G$453,5,FALSE)=F264,"","UPDATED"))</f>
        <v/>
      </c>
      <c r="M264" s="42" t="str">
        <f>IF(H264="NEW","NEW",IF(VLOOKUP(B264,'R&amp;C_5.15.1'!$B$2:$G$453,6,FALSE)=G264,"","UPDATED"))</f>
        <v/>
      </c>
      <c r="N264" s="42" t="str">
        <f>IF(CONCATENATE(Table2[[#This Row],[Check 
Code]],Table2[[#This Row],[Check 
Funct.]],Table2[[#This Row],[Check 
Tech.]],Table2[[#This Row],[Check DROOLS]],Table2[[#This Row],[Check Domain]],Table2[[#This Row],[Check 
Tag]])="","",1)</f>
        <v/>
      </c>
    </row>
    <row r="265" spans="1:14" ht="25.5" x14ac:dyDescent="0.25">
      <c r="A265" s="51" t="s">
        <v>932</v>
      </c>
      <c r="B265" s="46" t="s">
        <v>933</v>
      </c>
      <c r="C265" s="48" t="s">
        <v>934</v>
      </c>
      <c r="D265" s="48" t="s">
        <v>14</v>
      </c>
      <c r="E265" s="46" t="s">
        <v>9</v>
      </c>
      <c r="F265" s="46" t="s">
        <v>10</v>
      </c>
      <c r="G265" s="46" t="s">
        <v>1593</v>
      </c>
      <c r="H265" s="42" t="str">
        <f>IFERROR(IF(VLOOKUP(B265,'R&amp;C_5.15.1'!$B$2:$G$453,1,FALSE)=B265,"",),"NEW")</f>
        <v/>
      </c>
      <c r="I265" s="42" t="str">
        <f>IF(H265="NEW","NEW",IF(VLOOKUP(B265,'R&amp;C_5.15.1'!$B$2:$G$453,2,FALSE)=C265,"","UPDATED"))</f>
        <v/>
      </c>
      <c r="J265" s="42" t="str">
        <f>IF(H265="NEW","NEW",IF(VLOOKUP(B265,'R&amp;C_5.15.1'!$B$2:$G$453,3,FALSE)=D265,"","UPDATED"))</f>
        <v/>
      </c>
      <c r="K265" s="42" t="str">
        <f>IF(H265="NEW","NEW",IF(VLOOKUP(B265,'R&amp;C_5.15.1'!$B$2:$G$453,4,FALSE)=E265,"","UPDATED"))</f>
        <v/>
      </c>
      <c r="L265" s="42" t="str">
        <f>IF(H265="NEW","NEW",IF(VLOOKUP(B265,'R&amp;C_5.15.1'!$B$2:$G$453,5,FALSE)=F265,"","UPDATED"))</f>
        <v/>
      </c>
      <c r="M265" s="42" t="str">
        <f>IF(H265="NEW","NEW",IF(VLOOKUP(B265,'R&amp;C_5.15.1'!$B$2:$G$453,6,FALSE)=G265,"","UPDATED"))</f>
        <v/>
      </c>
      <c r="N265" s="42" t="str">
        <f>IF(CONCATENATE(Table2[[#This Row],[Check 
Code]],Table2[[#This Row],[Check 
Funct.]],Table2[[#This Row],[Check 
Tech.]],Table2[[#This Row],[Check DROOLS]],Table2[[#This Row],[Check Domain]],Table2[[#This Row],[Check 
Tag]])="","",1)</f>
        <v/>
      </c>
    </row>
    <row r="266" spans="1:14" ht="63.75" x14ac:dyDescent="0.25">
      <c r="A266" s="51" t="s">
        <v>935</v>
      </c>
      <c r="B266" s="49" t="s">
        <v>936</v>
      </c>
      <c r="C266" s="50" t="s">
        <v>937</v>
      </c>
      <c r="D266" s="50" t="s">
        <v>14</v>
      </c>
      <c r="E266" s="49" t="s">
        <v>9</v>
      </c>
      <c r="F266" s="49" t="s">
        <v>10</v>
      </c>
      <c r="G266" s="49" t="s">
        <v>1621</v>
      </c>
      <c r="H266" s="42" t="str">
        <f>IFERROR(IF(VLOOKUP(B266,'R&amp;C_5.15.1'!$B$2:$G$453,1,FALSE)=B266,"",),"NEW")</f>
        <v/>
      </c>
      <c r="I266" s="42" t="str">
        <f>IF(H266="NEW","NEW",IF(VLOOKUP(B266,'R&amp;C_5.15.1'!$B$2:$G$453,2,FALSE)=C266,"","UPDATED"))</f>
        <v/>
      </c>
      <c r="J266" s="42" t="str">
        <f>IF(H266="NEW","NEW",IF(VLOOKUP(B266,'R&amp;C_5.15.1'!$B$2:$G$453,3,FALSE)=D266,"","UPDATED"))</f>
        <v/>
      </c>
      <c r="K266" s="42" t="str">
        <f>IF(H266="NEW","NEW",IF(VLOOKUP(B266,'R&amp;C_5.15.1'!$B$2:$G$453,4,FALSE)=E266,"","UPDATED"))</f>
        <v/>
      </c>
      <c r="L266" s="42" t="str">
        <f>IF(H266="NEW","NEW",IF(VLOOKUP(B266,'R&amp;C_5.15.1'!$B$2:$G$453,5,FALSE)=F266,"","UPDATED"))</f>
        <v/>
      </c>
      <c r="M266" s="42" t="str">
        <f>IF(H266="NEW","NEW",IF(VLOOKUP(B266,'R&amp;C_5.15.1'!$B$2:$G$453,6,FALSE)=G266,"","UPDATED"))</f>
        <v/>
      </c>
      <c r="N266" s="42" t="str">
        <f>IF(CONCATENATE(Table2[[#This Row],[Check 
Code]],Table2[[#This Row],[Check 
Funct.]],Table2[[#This Row],[Check 
Tech.]],Table2[[#This Row],[Check DROOLS]],Table2[[#This Row],[Check Domain]],Table2[[#This Row],[Check 
Tag]])="","",1)</f>
        <v/>
      </c>
    </row>
    <row r="267" spans="1:14" ht="25.5" x14ac:dyDescent="0.25">
      <c r="A267" s="51" t="s">
        <v>938</v>
      </c>
      <c r="B267" s="46" t="s">
        <v>939</v>
      </c>
      <c r="C267" s="48" t="s">
        <v>940</v>
      </c>
      <c r="D267" s="48" t="s">
        <v>14</v>
      </c>
      <c r="E267" s="46" t="s">
        <v>9</v>
      </c>
      <c r="F267" s="46" t="s">
        <v>10</v>
      </c>
      <c r="G267" s="46" t="s">
        <v>1635</v>
      </c>
      <c r="H267" s="42" t="str">
        <f>IFERROR(IF(VLOOKUP(B267,'R&amp;C_5.15.1'!$B$2:$G$453,1,FALSE)=B267,"",),"NEW")</f>
        <v/>
      </c>
      <c r="I267" s="42" t="str">
        <f>IF(H267="NEW","NEW",IF(VLOOKUP(B267,'R&amp;C_5.15.1'!$B$2:$G$453,2,FALSE)=C267,"","UPDATED"))</f>
        <v/>
      </c>
      <c r="J267" s="42" t="str">
        <f>IF(H267="NEW","NEW",IF(VLOOKUP(B267,'R&amp;C_5.15.1'!$B$2:$G$453,3,FALSE)=D267,"","UPDATED"))</f>
        <v/>
      </c>
      <c r="K267" s="42" t="str">
        <f>IF(H267="NEW","NEW",IF(VLOOKUP(B267,'R&amp;C_5.15.1'!$B$2:$G$453,4,FALSE)=E267,"","UPDATED"))</f>
        <v/>
      </c>
      <c r="L267" s="42" t="str">
        <f>IF(H267="NEW","NEW",IF(VLOOKUP(B267,'R&amp;C_5.15.1'!$B$2:$G$453,5,FALSE)=F267,"","UPDATED"))</f>
        <v/>
      </c>
      <c r="M267" s="42" t="str">
        <f>IF(H267="NEW","NEW",IF(VLOOKUP(B267,'R&amp;C_5.15.1'!$B$2:$G$453,6,FALSE)=G267,"","UPDATED"))</f>
        <v/>
      </c>
      <c r="N267" s="42" t="str">
        <f>IF(CONCATENATE(Table2[[#This Row],[Check 
Code]],Table2[[#This Row],[Check 
Funct.]],Table2[[#This Row],[Check 
Tech.]],Table2[[#This Row],[Check DROOLS]],Table2[[#This Row],[Check Domain]],Table2[[#This Row],[Check 
Tag]])="","",1)</f>
        <v/>
      </c>
    </row>
    <row r="268" spans="1:14" ht="25.5" x14ac:dyDescent="0.25">
      <c r="A268" s="51" t="s">
        <v>941</v>
      </c>
      <c r="B268" s="49" t="s">
        <v>942</v>
      </c>
      <c r="C268" s="50" t="s">
        <v>943</v>
      </c>
      <c r="D268" s="50" t="s">
        <v>14</v>
      </c>
      <c r="E268" s="49" t="s">
        <v>9</v>
      </c>
      <c r="F268" s="49" t="s">
        <v>10</v>
      </c>
      <c r="G268" s="49" t="s">
        <v>1593</v>
      </c>
      <c r="H268" s="42" t="str">
        <f>IFERROR(IF(VLOOKUP(B268,'R&amp;C_5.15.1'!$B$2:$G$453,1,FALSE)=B268,"",),"NEW")</f>
        <v/>
      </c>
      <c r="I268" s="42" t="str">
        <f>IF(H268="NEW","NEW",IF(VLOOKUP(B268,'R&amp;C_5.15.1'!$B$2:$G$453,2,FALSE)=C268,"","UPDATED"))</f>
        <v/>
      </c>
      <c r="J268" s="42" t="str">
        <f>IF(H268="NEW","NEW",IF(VLOOKUP(B268,'R&amp;C_5.15.1'!$B$2:$G$453,3,FALSE)=D268,"","UPDATED"))</f>
        <v/>
      </c>
      <c r="K268" s="42" t="str">
        <f>IF(H268="NEW","NEW",IF(VLOOKUP(B268,'R&amp;C_5.15.1'!$B$2:$G$453,4,FALSE)=E268,"","UPDATED"))</f>
        <v/>
      </c>
      <c r="L268" s="42" t="str">
        <f>IF(H268="NEW","NEW",IF(VLOOKUP(B268,'R&amp;C_5.15.1'!$B$2:$G$453,5,FALSE)=F268,"","UPDATED"))</f>
        <v/>
      </c>
      <c r="M268" s="42" t="str">
        <f>IF(H268="NEW","NEW",IF(VLOOKUP(B268,'R&amp;C_5.15.1'!$B$2:$G$453,6,FALSE)=G268,"","UPDATED"))</f>
        <v/>
      </c>
      <c r="N268" s="42" t="str">
        <f>IF(CONCATENATE(Table2[[#This Row],[Check 
Code]],Table2[[#This Row],[Check 
Funct.]],Table2[[#This Row],[Check 
Tech.]],Table2[[#This Row],[Check DROOLS]],Table2[[#This Row],[Check Domain]],Table2[[#This Row],[Check 
Tag]])="","",1)</f>
        <v/>
      </c>
    </row>
    <row r="269" spans="1:14" ht="25.5" x14ac:dyDescent="0.25">
      <c r="A269" s="51" t="s">
        <v>944</v>
      </c>
      <c r="B269" s="46" t="s">
        <v>945</v>
      </c>
      <c r="C269" s="48" t="s">
        <v>946</v>
      </c>
      <c r="D269" s="48" t="s">
        <v>14</v>
      </c>
      <c r="E269" s="46" t="s">
        <v>9</v>
      </c>
      <c r="F269" s="46" t="s">
        <v>10</v>
      </c>
      <c r="G269" s="46" t="s">
        <v>1635</v>
      </c>
      <c r="H269" s="42" t="str">
        <f>IFERROR(IF(VLOOKUP(B269,'R&amp;C_5.15.1'!$B$2:$G$453,1,FALSE)=B269,"",),"NEW")</f>
        <v/>
      </c>
      <c r="I269" s="42" t="str">
        <f>IF(H269="NEW","NEW",IF(VLOOKUP(B269,'R&amp;C_5.15.1'!$B$2:$G$453,2,FALSE)=C269,"","UPDATED"))</f>
        <v/>
      </c>
      <c r="J269" s="42" t="str">
        <f>IF(H269="NEW","NEW",IF(VLOOKUP(B269,'R&amp;C_5.15.1'!$B$2:$G$453,3,FALSE)=D269,"","UPDATED"))</f>
        <v/>
      </c>
      <c r="K269" s="42" t="str">
        <f>IF(H269="NEW","NEW",IF(VLOOKUP(B269,'R&amp;C_5.15.1'!$B$2:$G$453,4,FALSE)=E269,"","UPDATED"))</f>
        <v/>
      </c>
      <c r="L269" s="42" t="str">
        <f>IF(H269="NEW","NEW",IF(VLOOKUP(B269,'R&amp;C_5.15.1'!$B$2:$G$453,5,FALSE)=F269,"","UPDATED"))</f>
        <v/>
      </c>
      <c r="M269" s="42" t="str">
        <f>IF(H269="NEW","NEW",IF(VLOOKUP(B269,'R&amp;C_5.15.1'!$B$2:$G$453,6,FALSE)=G269,"","UPDATED"))</f>
        <v/>
      </c>
      <c r="N269" s="42" t="str">
        <f>IF(CONCATENATE(Table2[[#This Row],[Check 
Code]],Table2[[#This Row],[Check 
Funct.]],Table2[[#This Row],[Check 
Tech.]],Table2[[#This Row],[Check DROOLS]],Table2[[#This Row],[Check Domain]],Table2[[#This Row],[Check 
Tag]])="","",1)</f>
        <v/>
      </c>
    </row>
    <row r="270" spans="1:14" ht="25.5" x14ac:dyDescent="0.25">
      <c r="A270" s="51" t="s">
        <v>947</v>
      </c>
      <c r="B270" s="49" t="s">
        <v>948</v>
      </c>
      <c r="C270" s="50" t="s">
        <v>949</v>
      </c>
      <c r="D270" s="50" t="s">
        <v>14</v>
      </c>
      <c r="E270" s="49" t="s">
        <v>9</v>
      </c>
      <c r="F270" s="49" t="s">
        <v>10</v>
      </c>
      <c r="G270" s="49" t="s">
        <v>1635</v>
      </c>
      <c r="H270" s="42" t="str">
        <f>IFERROR(IF(VLOOKUP(B270,'R&amp;C_5.15.1'!$B$2:$G$453,1,FALSE)=B270,"",),"NEW")</f>
        <v/>
      </c>
      <c r="I270" s="42" t="str">
        <f>IF(H270="NEW","NEW",IF(VLOOKUP(B270,'R&amp;C_5.15.1'!$B$2:$G$453,2,FALSE)=C270,"","UPDATED"))</f>
        <v/>
      </c>
      <c r="J270" s="42" t="str">
        <f>IF(H270="NEW","NEW",IF(VLOOKUP(B270,'R&amp;C_5.15.1'!$B$2:$G$453,3,FALSE)=D270,"","UPDATED"))</f>
        <v/>
      </c>
      <c r="K270" s="42" t="str">
        <f>IF(H270="NEW","NEW",IF(VLOOKUP(B270,'R&amp;C_5.15.1'!$B$2:$G$453,4,FALSE)=E270,"","UPDATED"))</f>
        <v/>
      </c>
      <c r="L270" s="42" t="str">
        <f>IF(H270="NEW","NEW",IF(VLOOKUP(B270,'R&amp;C_5.15.1'!$B$2:$G$453,5,FALSE)=F270,"","UPDATED"))</f>
        <v/>
      </c>
      <c r="M270" s="42" t="str">
        <f>IF(H270="NEW","NEW",IF(VLOOKUP(B270,'R&amp;C_5.15.1'!$B$2:$G$453,6,FALSE)=G270,"","UPDATED"))</f>
        <v/>
      </c>
      <c r="N270" s="42" t="str">
        <f>IF(CONCATENATE(Table2[[#This Row],[Check 
Code]],Table2[[#This Row],[Check 
Funct.]],Table2[[#This Row],[Check 
Tech.]],Table2[[#This Row],[Check DROOLS]],Table2[[#This Row],[Check Domain]],Table2[[#This Row],[Check 
Tag]])="","",1)</f>
        <v/>
      </c>
    </row>
    <row r="271" spans="1:14" ht="51" x14ac:dyDescent="0.25">
      <c r="A271" s="51" t="s">
        <v>950</v>
      </c>
      <c r="B271" s="46" t="s">
        <v>951</v>
      </c>
      <c r="C271" s="48" t="s">
        <v>952</v>
      </c>
      <c r="D271" s="48" t="s">
        <v>14</v>
      </c>
      <c r="E271" s="46" t="s">
        <v>9</v>
      </c>
      <c r="F271" s="46" t="s">
        <v>10</v>
      </c>
      <c r="G271" s="46" t="s">
        <v>1593</v>
      </c>
      <c r="H271" s="42" t="str">
        <f>IFERROR(IF(VLOOKUP(B271,'R&amp;C_5.15.1'!$B$2:$G$453,1,FALSE)=B271,"",),"NEW")</f>
        <v/>
      </c>
      <c r="I271" s="42" t="str">
        <f>IF(H271="NEW","NEW",IF(VLOOKUP(B271,'R&amp;C_5.15.1'!$B$2:$G$453,2,FALSE)=C271,"","UPDATED"))</f>
        <v/>
      </c>
      <c r="J271" s="42" t="str">
        <f>IF(H271="NEW","NEW",IF(VLOOKUP(B271,'R&amp;C_5.15.1'!$B$2:$G$453,3,FALSE)=D271,"","UPDATED"))</f>
        <v/>
      </c>
      <c r="K271" s="42" t="str">
        <f>IF(H271="NEW","NEW",IF(VLOOKUP(B271,'R&amp;C_5.15.1'!$B$2:$G$453,4,FALSE)=E271,"","UPDATED"))</f>
        <v/>
      </c>
      <c r="L271" s="42" t="str">
        <f>IF(H271="NEW","NEW",IF(VLOOKUP(B271,'R&amp;C_5.15.1'!$B$2:$G$453,5,FALSE)=F271,"","UPDATED"))</f>
        <v/>
      </c>
      <c r="M271" s="42" t="str">
        <f>IF(H271="NEW","NEW",IF(VLOOKUP(B271,'R&amp;C_5.15.1'!$B$2:$G$453,6,FALSE)=G271,"","UPDATED"))</f>
        <v/>
      </c>
      <c r="N271" s="42" t="str">
        <f>IF(CONCATENATE(Table2[[#This Row],[Check 
Code]],Table2[[#This Row],[Check 
Funct.]],Table2[[#This Row],[Check 
Tech.]],Table2[[#This Row],[Check DROOLS]],Table2[[#This Row],[Check Domain]],Table2[[#This Row],[Check 
Tag]])="","",1)</f>
        <v/>
      </c>
    </row>
    <row r="272" spans="1:14" ht="76.5" x14ac:dyDescent="0.25">
      <c r="A272" s="51" t="s">
        <v>953</v>
      </c>
      <c r="B272" s="49" t="s">
        <v>954</v>
      </c>
      <c r="C272" s="47" t="s">
        <v>955</v>
      </c>
      <c r="D272" s="50" t="s">
        <v>14</v>
      </c>
      <c r="E272" s="49" t="s">
        <v>9</v>
      </c>
      <c r="F272" s="49" t="s">
        <v>10</v>
      </c>
      <c r="G272" s="49" t="s">
        <v>1635</v>
      </c>
      <c r="H272" s="42" t="str">
        <f>IFERROR(IF(VLOOKUP(B272,'R&amp;C_5.15.1'!$B$2:$G$453,1,FALSE)=B272,"",),"NEW")</f>
        <v/>
      </c>
      <c r="I272" s="42" t="str">
        <f>IF(H272="NEW","NEW",IF(VLOOKUP(B272,'R&amp;C_5.15.1'!$B$2:$G$453,2,FALSE)=C272,"","UPDATED"))</f>
        <v>UPDATED</v>
      </c>
      <c r="J272" s="42" t="str">
        <f>IF(H272="NEW","NEW",IF(VLOOKUP(B272,'R&amp;C_5.15.1'!$B$2:$G$453,3,FALSE)=D272,"","UPDATED"))</f>
        <v/>
      </c>
      <c r="K272" s="42" t="str">
        <f>IF(H272="NEW","NEW",IF(VLOOKUP(B272,'R&amp;C_5.15.1'!$B$2:$G$453,4,FALSE)=E272,"","UPDATED"))</f>
        <v/>
      </c>
      <c r="L272" s="42" t="str">
        <f>IF(H272="NEW","NEW",IF(VLOOKUP(B272,'R&amp;C_5.15.1'!$B$2:$G$453,5,FALSE)=F272,"","UPDATED"))</f>
        <v/>
      </c>
      <c r="M272" s="42" t="str">
        <f>IF(H272="NEW","NEW",IF(VLOOKUP(B272,'R&amp;C_5.15.1'!$B$2:$G$453,6,FALSE)=G272,"","UPDATED"))</f>
        <v/>
      </c>
      <c r="N272" s="42">
        <f>IF(CONCATENATE(Table2[[#This Row],[Check 
Code]],Table2[[#This Row],[Check 
Funct.]],Table2[[#This Row],[Check 
Tech.]],Table2[[#This Row],[Check DROOLS]],Table2[[#This Row],[Check Domain]],Table2[[#This Row],[Check 
Tag]])="","",1)</f>
        <v>1</v>
      </c>
    </row>
    <row r="273" spans="1:14" ht="102" x14ac:dyDescent="0.25">
      <c r="A273" s="51" t="s">
        <v>956</v>
      </c>
      <c r="B273" s="46" t="s">
        <v>957</v>
      </c>
      <c r="C273" s="48" t="s">
        <v>958</v>
      </c>
      <c r="D273" s="48" t="s">
        <v>14</v>
      </c>
      <c r="E273" s="46" t="s">
        <v>9</v>
      </c>
      <c r="F273" s="46" t="s">
        <v>10</v>
      </c>
      <c r="G273" s="46" t="s">
        <v>1621</v>
      </c>
      <c r="H273" s="42" t="str">
        <f>IFERROR(IF(VLOOKUP(B273,'R&amp;C_5.15.1'!$B$2:$G$453,1,FALSE)=B273,"",),"NEW")</f>
        <v/>
      </c>
      <c r="I273" s="42" t="str">
        <f>IF(H273="NEW","NEW",IF(VLOOKUP(B273,'R&amp;C_5.15.1'!$B$2:$G$453,2,FALSE)=C273,"","UPDATED"))</f>
        <v/>
      </c>
      <c r="J273" s="42" t="str">
        <f>IF(H273="NEW","NEW",IF(VLOOKUP(B273,'R&amp;C_5.15.1'!$B$2:$G$453,3,FALSE)=D273,"","UPDATED"))</f>
        <v/>
      </c>
      <c r="K273" s="42" t="str">
        <f>IF(H273="NEW","NEW",IF(VLOOKUP(B273,'R&amp;C_5.15.1'!$B$2:$G$453,4,FALSE)=E273,"","UPDATED"))</f>
        <v/>
      </c>
      <c r="L273" s="42" t="str">
        <f>IF(H273="NEW","NEW",IF(VLOOKUP(B273,'R&amp;C_5.15.1'!$B$2:$G$453,5,FALSE)=F273,"","UPDATED"))</f>
        <v/>
      </c>
      <c r="M273" s="42" t="str">
        <f>IF(H273="NEW","NEW",IF(VLOOKUP(B273,'R&amp;C_5.15.1'!$B$2:$G$453,6,FALSE)=G273,"","UPDATED"))</f>
        <v/>
      </c>
      <c r="N273" s="42" t="str">
        <f>IF(CONCATENATE(Table2[[#This Row],[Check 
Code]],Table2[[#This Row],[Check 
Funct.]],Table2[[#This Row],[Check 
Tech.]],Table2[[#This Row],[Check DROOLS]],Table2[[#This Row],[Check Domain]],Table2[[#This Row],[Check 
Tag]])="","",1)</f>
        <v/>
      </c>
    </row>
    <row r="274" spans="1:14" ht="25.5" x14ac:dyDescent="0.25">
      <c r="A274" s="51" t="s">
        <v>959</v>
      </c>
      <c r="B274" s="49" t="s">
        <v>960</v>
      </c>
      <c r="C274" s="50" t="s">
        <v>961</v>
      </c>
      <c r="D274" s="50" t="s">
        <v>14</v>
      </c>
      <c r="E274" s="49" t="s">
        <v>9</v>
      </c>
      <c r="F274" s="49" t="s">
        <v>10</v>
      </c>
      <c r="G274" s="49" t="s">
        <v>1621</v>
      </c>
      <c r="H274" s="42" t="str">
        <f>IFERROR(IF(VLOOKUP(B274,'R&amp;C_5.15.1'!$B$2:$G$453,1,FALSE)=B274,"",),"NEW")</f>
        <v/>
      </c>
      <c r="I274" s="42" t="str">
        <f>IF(H274="NEW","NEW",IF(VLOOKUP(B274,'R&amp;C_5.15.1'!$B$2:$G$453,2,FALSE)=C274,"","UPDATED"))</f>
        <v/>
      </c>
      <c r="J274" s="42" t="str">
        <f>IF(H274="NEW","NEW",IF(VLOOKUP(B274,'R&amp;C_5.15.1'!$B$2:$G$453,3,FALSE)=D274,"","UPDATED"))</f>
        <v/>
      </c>
      <c r="K274" s="42" t="str">
        <f>IF(H274="NEW","NEW",IF(VLOOKUP(B274,'R&amp;C_5.15.1'!$B$2:$G$453,4,FALSE)=E274,"","UPDATED"))</f>
        <v/>
      </c>
      <c r="L274" s="42" t="str">
        <f>IF(H274="NEW","NEW",IF(VLOOKUP(B274,'R&amp;C_5.15.1'!$B$2:$G$453,5,FALSE)=F274,"","UPDATED"))</f>
        <v/>
      </c>
      <c r="M274" s="42" t="str">
        <f>IF(H274="NEW","NEW",IF(VLOOKUP(B274,'R&amp;C_5.15.1'!$B$2:$G$453,6,FALSE)=G274,"","UPDATED"))</f>
        <v/>
      </c>
      <c r="N274" s="42" t="str">
        <f>IF(CONCATENATE(Table2[[#This Row],[Check 
Code]],Table2[[#This Row],[Check 
Funct.]],Table2[[#This Row],[Check 
Tech.]],Table2[[#This Row],[Check DROOLS]],Table2[[#This Row],[Check Domain]],Table2[[#This Row],[Check 
Tag]])="","",1)</f>
        <v/>
      </c>
    </row>
    <row r="275" spans="1:14" ht="153" x14ac:dyDescent="0.25">
      <c r="A275" s="51" t="s">
        <v>962</v>
      </c>
      <c r="B275" s="46" t="s">
        <v>963</v>
      </c>
      <c r="C275" s="48" t="s">
        <v>964</v>
      </c>
      <c r="D275" s="48" t="s">
        <v>14</v>
      </c>
      <c r="E275" s="46" t="s">
        <v>9</v>
      </c>
      <c r="F275" s="46" t="s">
        <v>10</v>
      </c>
      <c r="G275" s="46" t="s">
        <v>1673</v>
      </c>
      <c r="H275" s="42" t="str">
        <f>IFERROR(IF(VLOOKUP(B275,'R&amp;C_5.15.1'!$B$2:$G$453,1,FALSE)=B275,"",),"NEW")</f>
        <v/>
      </c>
      <c r="I275" s="42" t="str">
        <f>IF(H275="NEW","NEW",IF(VLOOKUP(B275,'R&amp;C_5.15.1'!$B$2:$G$453,2,FALSE)=C275,"","UPDATED"))</f>
        <v/>
      </c>
      <c r="J275" s="42" t="str">
        <f>IF(H275="NEW","NEW",IF(VLOOKUP(B275,'R&amp;C_5.15.1'!$B$2:$G$453,3,FALSE)=D275,"","UPDATED"))</f>
        <v/>
      </c>
      <c r="K275" s="42" t="str">
        <f>IF(H275="NEW","NEW",IF(VLOOKUP(B275,'R&amp;C_5.15.1'!$B$2:$G$453,4,FALSE)=E275,"","UPDATED"))</f>
        <v/>
      </c>
      <c r="L275" s="42" t="str">
        <f>IF(H275="NEW","NEW",IF(VLOOKUP(B275,'R&amp;C_5.15.1'!$B$2:$G$453,5,FALSE)=F275,"","UPDATED"))</f>
        <v/>
      </c>
      <c r="M275" s="42" t="str">
        <f>IF(H275="NEW","NEW",IF(VLOOKUP(B275,'R&amp;C_5.15.1'!$B$2:$G$453,6,FALSE)=G275,"","UPDATED"))</f>
        <v/>
      </c>
      <c r="N275" s="42" t="str">
        <f>IF(CONCATENATE(Table2[[#This Row],[Check 
Code]],Table2[[#This Row],[Check 
Funct.]],Table2[[#This Row],[Check 
Tech.]],Table2[[#This Row],[Check DROOLS]],Table2[[#This Row],[Check Domain]],Table2[[#This Row],[Check 
Tag]])="","",1)</f>
        <v/>
      </c>
    </row>
    <row r="276" spans="1:14" ht="76.5" x14ac:dyDescent="0.25">
      <c r="A276" s="51" t="s">
        <v>965</v>
      </c>
      <c r="B276" s="49" t="s">
        <v>966</v>
      </c>
      <c r="C276" s="50" t="s">
        <v>967</v>
      </c>
      <c r="D276" s="50" t="s">
        <v>14</v>
      </c>
      <c r="E276" s="49" t="s">
        <v>9</v>
      </c>
      <c r="F276" s="49" t="s">
        <v>10</v>
      </c>
      <c r="G276" s="49" t="s">
        <v>1674</v>
      </c>
      <c r="H276" s="42" t="str">
        <f>IFERROR(IF(VLOOKUP(B276,'R&amp;C_5.15.1'!$B$2:$G$453,1,FALSE)=B276,"",),"NEW")</f>
        <v/>
      </c>
      <c r="I276" s="42" t="str">
        <f>IF(H276="NEW","NEW",IF(VLOOKUP(B276,'R&amp;C_5.15.1'!$B$2:$G$453,2,FALSE)=C276,"","UPDATED"))</f>
        <v/>
      </c>
      <c r="J276" s="42" t="str">
        <f>IF(H276="NEW","NEW",IF(VLOOKUP(B276,'R&amp;C_5.15.1'!$B$2:$G$453,3,FALSE)=D276,"","UPDATED"))</f>
        <v/>
      </c>
      <c r="K276" s="42" t="str">
        <f>IF(H276="NEW","NEW",IF(VLOOKUP(B276,'R&amp;C_5.15.1'!$B$2:$G$453,4,FALSE)=E276,"","UPDATED"))</f>
        <v/>
      </c>
      <c r="L276" s="42" t="str">
        <f>IF(H276="NEW","NEW",IF(VLOOKUP(B276,'R&amp;C_5.15.1'!$B$2:$G$453,5,FALSE)=F276,"","UPDATED"))</f>
        <v/>
      </c>
      <c r="M276" s="42" t="str">
        <f>IF(H276="NEW","NEW",IF(VLOOKUP(B276,'R&amp;C_5.15.1'!$B$2:$G$453,6,FALSE)=G276,"","UPDATED"))</f>
        <v/>
      </c>
      <c r="N276" s="42" t="str">
        <f>IF(CONCATENATE(Table2[[#This Row],[Check 
Code]],Table2[[#This Row],[Check 
Funct.]],Table2[[#This Row],[Check 
Tech.]],Table2[[#This Row],[Check DROOLS]],Table2[[#This Row],[Check Domain]],Table2[[#This Row],[Check 
Tag]])="","",1)</f>
        <v/>
      </c>
    </row>
    <row r="277" spans="1:14" ht="63.75" x14ac:dyDescent="0.25">
      <c r="A277" s="51" t="s">
        <v>968</v>
      </c>
      <c r="B277" s="46" t="s">
        <v>969</v>
      </c>
      <c r="C277" s="48" t="s">
        <v>970</v>
      </c>
      <c r="D277" s="48" t="s">
        <v>14</v>
      </c>
      <c r="E277" s="46" t="s">
        <v>9</v>
      </c>
      <c r="F277" s="46" t="s">
        <v>10</v>
      </c>
      <c r="G277" s="46" t="s">
        <v>1670</v>
      </c>
      <c r="H277" s="42" t="str">
        <f>IFERROR(IF(VLOOKUP(B277,'R&amp;C_5.15.1'!$B$2:$G$453,1,FALSE)=B277,"",),"NEW")</f>
        <v/>
      </c>
      <c r="I277" s="42" t="str">
        <f>IF(H277="NEW","NEW",IF(VLOOKUP(B277,'R&amp;C_5.15.1'!$B$2:$G$453,2,FALSE)=C277,"","UPDATED"))</f>
        <v/>
      </c>
      <c r="J277" s="42" t="str">
        <f>IF(H277="NEW","NEW",IF(VLOOKUP(B277,'R&amp;C_5.15.1'!$B$2:$G$453,3,FALSE)=D277,"","UPDATED"))</f>
        <v/>
      </c>
      <c r="K277" s="42" t="str">
        <f>IF(H277="NEW","NEW",IF(VLOOKUP(B277,'R&amp;C_5.15.1'!$B$2:$G$453,4,FALSE)=E277,"","UPDATED"))</f>
        <v/>
      </c>
      <c r="L277" s="42" t="str">
        <f>IF(H277="NEW","NEW",IF(VLOOKUP(B277,'R&amp;C_5.15.1'!$B$2:$G$453,5,FALSE)=F277,"","UPDATED"))</f>
        <v/>
      </c>
      <c r="M277" s="42" t="str">
        <f>IF(H277="NEW","NEW",IF(VLOOKUP(B277,'R&amp;C_5.15.1'!$B$2:$G$453,6,FALSE)=G277,"","UPDATED"))</f>
        <v/>
      </c>
      <c r="N277" s="42" t="str">
        <f>IF(CONCATENATE(Table2[[#This Row],[Check 
Code]],Table2[[#This Row],[Check 
Funct.]],Table2[[#This Row],[Check 
Tech.]],Table2[[#This Row],[Check DROOLS]],Table2[[#This Row],[Check Domain]],Table2[[#This Row],[Check 
Tag]])="","",1)</f>
        <v/>
      </c>
    </row>
    <row r="278" spans="1:14" ht="153" x14ac:dyDescent="0.25">
      <c r="A278" s="51" t="s">
        <v>971</v>
      </c>
      <c r="B278" s="49" t="s">
        <v>972</v>
      </c>
      <c r="C278" s="50" t="s">
        <v>973</v>
      </c>
      <c r="D278" s="50" t="s">
        <v>14</v>
      </c>
      <c r="E278" s="49" t="s">
        <v>9</v>
      </c>
      <c r="F278" s="49" t="s">
        <v>10</v>
      </c>
      <c r="G278" s="49" t="s">
        <v>1670</v>
      </c>
      <c r="H278" s="42" t="str">
        <f>IFERROR(IF(VLOOKUP(B278,'R&amp;C_5.15.1'!$B$2:$G$453,1,FALSE)=B278,"",),"NEW")</f>
        <v/>
      </c>
      <c r="I278" s="42" t="str">
        <f>IF(H278="NEW","NEW",IF(VLOOKUP(B278,'R&amp;C_5.15.1'!$B$2:$G$453,2,FALSE)=C278,"","UPDATED"))</f>
        <v/>
      </c>
      <c r="J278" s="42" t="str">
        <f>IF(H278="NEW","NEW",IF(VLOOKUP(B278,'R&amp;C_5.15.1'!$B$2:$G$453,3,FALSE)=D278,"","UPDATED"))</f>
        <v/>
      </c>
      <c r="K278" s="42" t="str">
        <f>IF(H278="NEW","NEW",IF(VLOOKUP(B278,'R&amp;C_5.15.1'!$B$2:$G$453,4,FALSE)=E278,"","UPDATED"))</f>
        <v/>
      </c>
      <c r="L278" s="42" t="str">
        <f>IF(H278="NEW","NEW",IF(VLOOKUP(B278,'R&amp;C_5.15.1'!$B$2:$G$453,5,FALSE)=F278,"","UPDATED"))</f>
        <v/>
      </c>
      <c r="M278" s="42" t="str">
        <f>IF(H278="NEW","NEW",IF(VLOOKUP(B278,'R&amp;C_5.15.1'!$B$2:$G$453,6,FALSE)=G278,"","UPDATED"))</f>
        <v/>
      </c>
      <c r="N278" s="42" t="str">
        <f>IF(CONCATENATE(Table2[[#This Row],[Check 
Code]],Table2[[#This Row],[Check 
Funct.]],Table2[[#This Row],[Check 
Tech.]],Table2[[#This Row],[Check DROOLS]],Table2[[#This Row],[Check Domain]],Table2[[#This Row],[Check 
Tag]])="","",1)</f>
        <v/>
      </c>
    </row>
    <row r="279" spans="1:14" ht="89.25" x14ac:dyDescent="0.25">
      <c r="A279" s="51" t="s">
        <v>974</v>
      </c>
      <c r="B279" s="46" t="s">
        <v>975</v>
      </c>
      <c r="C279" s="48" t="s">
        <v>976</v>
      </c>
      <c r="D279" s="48" t="s">
        <v>14</v>
      </c>
      <c r="E279" s="46" t="s">
        <v>9</v>
      </c>
      <c r="F279" s="46" t="s">
        <v>10</v>
      </c>
      <c r="G279" s="51" t="s">
        <v>1660</v>
      </c>
      <c r="H279" s="42" t="str">
        <f>IFERROR(IF(VLOOKUP(B279,'R&amp;C_5.15.1'!$B$2:$G$453,1,FALSE)=B279,"",),"NEW")</f>
        <v/>
      </c>
      <c r="I279" s="42" t="str">
        <f>IF(H279="NEW","NEW",IF(VLOOKUP(B279,'R&amp;C_5.15.1'!$B$2:$G$453,2,FALSE)=C279,"","UPDATED"))</f>
        <v/>
      </c>
      <c r="J279" s="42" t="str">
        <f>IF(H279="NEW","NEW",IF(VLOOKUP(B279,'R&amp;C_5.15.1'!$B$2:$G$453,3,FALSE)=D279,"","UPDATED"))</f>
        <v/>
      </c>
      <c r="K279" s="42" t="str">
        <f>IF(H279="NEW","NEW",IF(VLOOKUP(B279,'R&amp;C_5.15.1'!$B$2:$G$453,4,FALSE)=E279,"","UPDATED"))</f>
        <v/>
      </c>
      <c r="L279" s="42" t="str">
        <f>IF(H279="NEW","NEW",IF(VLOOKUP(B279,'R&amp;C_5.15.1'!$B$2:$G$453,5,FALSE)=F279,"","UPDATED"))</f>
        <v/>
      </c>
      <c r="M279" s="42" t="str">
        <f>IF(H279="NEW","NEW",IF(VLOOKUP(B279,'R&amp;C_5.15.1'!$B$2:$G$453,6,FALSE)=G279,"","UPDATED"))</f>
        <v>UPDATED</v>
      </c>
      <c r="N279" s="42">
        <f>IF(CONCATENATE(Table2[[#This Row],[Check 
Code]],Table2[[#This Row],[Check 
Funct.]],Table2[[#This Row],[Check 
Tech.]],Table2[[#This Row],[Check DROOLS]],Table2[[#This Row],[Check Domain]],Table2[[#This Row],[Check 
Tag]])="","",1)</f>
        <v>1</v>
      </c>
    </row>
    <row r="280" spans="1:14" ht="25.5" x14ac:dyDescent="0.25">
      <c r="A280" s="51" t="s">
        <v>977</v>
      </c>
      <c r="B280" s="49" t="s">
        <v>978</v>
      </c>
      <c r="C280" s="50" t="s">
        <v>979</v>
      </c>
      <c r="D280" s="50" t="s">
        <v>14</v>
      </c>
      <c r="E280" s="49" t="s">
        <v>9</v>
      </c>
      <c r="F280" s="49" t="s">
        <v>10</v>
      </c>
      <c r="G280" s="49" t="s">
        <v>1675</v>
      </c>
      <c r="H280" s="42" t="str">
        <f>IFERROR(IF(VLOOKUP(B280,'R&amp;C_5.15.1'!$B$2:$G$453,1,FALSE)=B280,"",),"NEW")</f>
        <v/>
      </c>
      <c r="I280" s="42" t="str">
        <f>IF(H280="NEW","NEW",IF(VLOOKUP(B280,'R&amp;C_5.15.1'!$B$2:$G$453,2,FALSE)=C280,"","UPDATED"))</f>
        <v/>
      </c>
      <c r="J280" s="42" t="str">
        <f>IF(H280="NEW","NEW",IF(VLOOKUP(B280,'R&amp;C_5.15.1'!$B$2:$G$453,3,FALSE)=D280,"","UPDATED"))</f>
        <v/>
      </c>
      <c r="K280" s="42" t="str">
        <f>IF(H280="NEW","NEW",IF(VLOOKUP(B280,'R&amp;C_5.15.1'!$B$2:$G$453,4,FALSE)=E280,"","UPDATED"))</f>
        <v/>
      </c>
      <c r="L280" s="42" t="str">
        <f>IF(H280="NEW","NEW",IF(VLOOKUP(B280,'R&amp;C_5.15.1'!$B$2:$G$453,5,FALSE)=F280,"","UPDATED"))</f>
        <v/>
      </c>
      <c r="M280" s="42" t="str">
        <f>IF(H280="NEW","NEW",IF(VLOOKUP(B280,'R&amp;C_5.15.1'!$B$2:$G$453,6,FALSE)=G280,"","UPDATED"))</f>
        <v/>
      </c>
      <c r="N280" s="42" t="str">
        <f>IF(CONCATENATE(Table2[[#This Row],[Check 
Code]],Table2[[#This Row],[Check 
Funct.]],Table2[[#This Row],[Check 
Tech.]],Table2[[#This Row],[Check DROOLS]],Table2[[#This Row],[Check Domain]],Table2[[#This Row],[Check 
Tag]])="","",1)</f>
        <v/>
      </c>
    </row>
    <row r="281" spans="1:14" ht="25.5" x14ac:dyDescent="0.25">
      <c r="A281" s="51" t="s">
        <v>980</v>
      </c>
      <c r="B281" s="46" t="s">
        <v>981</v>
      </c>
      <c r="C281" s="48" t="s">
        <v>982</v>
      </c>
      <c r="D281" s="48" t="s">
        <v>14</v>
      </c>
      <c r="E281" s="46" t="s">
        <v>9</v>
      </c>
      <c r="F281" s="46" t="s">
        <v>10</v>
      </c>
      <c r="G281" s="46" t="s">
        <v>1621</v>
      </c>
      <c r="H281" s="42" t="str">
        <f>IFERROR(IF(VLOOKUP(B281,'R&amp;C_5.15.1'!$B$2:$G$453,1,FALSE)=B281,"",),"NEW")</f>
        <v/>
      </c>
      <c r="I281" s="42" t="str">
        <f>IF(H281="NEW","NEW",IF(VLOOKUP(B281,'R&amp;C_5.15.1'!$B$2:$G$453,2,FALSE)=C281,"","UPDATED"))</f>
        <v/>
      </c>
      <c r="J281" s="42" t="str">
        <f>IF(H281="NEW","NEW",IF(VLOOKUP(B281,'R&amp;C_5.15.1'!$B$2:$G$453,3,FALSE)=D281,"","UPDATED"))</f>
        <v/>
      </c>
      <c r="K281" s="42" t="str">
        <f>IF(H281="NEW","NEW",IF(VLOOKUP(B281,'R&amp;C_5.15.1'!$B$2:$G$453,4,FALSE)=E281,"","UPDATED"))</f>
        <v/>
      </c>
      <c r="L281" s="42" t="str">
        <f>IF(H281="NEW","NEW",IF(VLOOKUP(B281,'R&amp;C_5.15.1'!$B$2:$G$453,5,FALSE)=F281,"","UPDATED"))</f>
        <v/>
      </c>
      <c r="M281" s="42" t="str">
        <f>IF(H281="NEW","NEW",IF(VLOOKUP(B281,'R&amp;C_5.15.1'!$B$2:$G$453,6,FALSE)=G281,"","UPDATED"))</f>
        <v/>
      </c>
      <c r="N281" s="42" t="str">
        <f>IF(CONCATENATE(Table2[[#This Row],[Check 
Code]],Table2[[#This Row],[Check 
Funct.]],Table2[[#This Row],[Check 
Tech.]],Table2[[#This Row],[Check DROOLS]],Table2[[#This Row],[Check Domain]],Table2[[#This Row],[Check 
Tag]])="","",1)</f>
        <v/>
      </c>
    </row>
    <row r="282" spans="1:14" ht="25.5" x14ac:dyDescent="0.25">
      <c r="A282" s="51" t="s">
        <v>983</v>
      </c>
      <c r="B282" s="49" t="s">
        <v>984</v>
      </c>
      <c r="C282" s="50" t="s">
        <v>985</v>
      </c>
      <c r="D282" s="50" t="s">
        <v>14</v>
      </c>
      <c r="E282" s="49" t="s">
        <v>9</v>
      </c>
      <c r="F282" s="49" t="s">
        <v>10</v>
      </c>
      <c r="G282" s="49" t="s">
        <v>1621</v>
      </c>
      <c r="H282" s="42" t="str">
        <f>IFERROR(IF(VLOOKUP(B282,'R&amp;C_5.15.1'!$B$2:$G$453,1,FALSE)=B282,"",),"NEW")</f>
        <v/>
      </c>
      <c r="I282" s="42" t="str">
        <f>IF(H282="NEW","NEW",IF(VLOOKUP(B282,'R&amp;C_5.15.1'!$B$2:$G$453,2,FALSE)=C282,"","UPDATED"))</f>
        <v/>
      </c>
      <c r="J282" s="42" t="str">
        <f>IF(H282="NEW","NEW",IF(VLOOKUP(B282,'R&amp;C_5.15.1'!$B$2:$G$453,3,FALSE)=D282,"","UPDATED"))</f>
        <v/>
      </c>
      <c r="K282" s="42" t="str">
        <f>IF(H282="NEW","NEW",IF(VLOOKUP(B282,'R&amp;C_5.15.1'!$B$2:$G$453,4,FALSE)=E282,"","UPDATED"))</f>
        <v/>
      </c>
      <c r="L282" s="42" t="str">
        <f>IF(H282="NEW","NEW",IF(VLOOKUP(B282,'R&amp;C_5.15.1'!$B$2:$G$453,5,FALSE)=F282,"","UPDATED"))</f>
        <v/>
      </c>
      <c r="M282" s="42" t="str">
        <f>IF(H282="NEW","NEW",IF(VLOOKUP(B282,'R&amp;C_5.15.1'!$B$2:$G$453,6,FALSE)=G282,"","UPDATED"))</f>
        <v/>
      </c>
      <c r="N282" s="42" t="str">
        <f>IF(CONCATENATE(Table2[[#This Row],[Check 
Code]],Table2[[#This Row],[Check 
Funct.]],Table2[[#This Row],[Check 
Tech.]],Table2[[#This Row],[Check DROOLS]],Table2[[#This Row],[Check Domain]],Table2[[#This Row],[Check 
Tag]])="","",1)</f>
        <v/>
      </c>
    </row>
    <row r="283" spans="1:14" ht="38.25" x14ac:dyDescent="0.25">
      <c r="A283" s="51" t="s">
        <v>986</v>
      </c>
      <c r="B283" s="46" t="s">
        <v>987</v>
      </c>
      <c r="C283" s="48" t="s">
        <v>988</v>
      </c>
      <c r="D283" s="48" t="s">
        <v>14</v>
      </c>
      <c r="E283" s="46" t="s">
        <v>9</v>
      </c>
      <c r="F283" s="46" t="s">
        <v>10</v>
      </c>
      <c r="G283" s="46" t="s">
        <v>1676</v>
      </c>
      <c r="H283" s="42" t="str">
        <f>IFERROR(IF(VLOOKUP(B283,'R&amp;C_5.15.1'!$B$2:$G$453,1,FALSE)=B283,"",),"NEW")</f>
        <v/>
      </c>
      <c r="I283" s="42" t="str">
        <f>IF(H283="NEW","NEW",IF(VLOOKUP(B283,'R&amp;C_5.15.1'!$B$2:$G$453,2,FALSE)=C283,"","UPDATED"))</f>
        <v/>
      </c>
      <c r="J283" s="42" t="str">
        <f>IF(H283="NEW","NEW",IF(VLOOKUP(B283,'R&amp;C_5.15.1'!$B$2:$G$453,3,FALSE)=D283,"","UPDATED"))</f>
        <v/>
      </c>
      <c r="K283" s="42" t="str">
        <f>IF(H283="NEW","NEW",IF(VLOOKUP(B283,'R&amp;C_5.15.1'!$B$2:$G$453,4,FALSE)=E283,"","UPDATED"))</f>
        <v/>
      </c>
      <c r="L283" s="42" t="str">
        <f>IF(H283="NEW","NEW",IF(VLOOKUP(B283,'R&amp;C_5.15.1'!$B$2:$G$453,5,FALSE)=F283,"","UPDATED"))</f>
        <v/>
      </c>
      <c r="M283" s="42" t="str">
        <f>IF(H283="NEW","NEW",IF(VLOOKUP(B283,'R&amp;C_5.15.1'!$B$2:$G$453,6,FALSE)=G283,"","UPDATED"))</f>
        <v/>
      </c>
      <c r="N283" s="42" t="str">
        <f>IF(CONCATENATE(Table2[[#This Row],[Check 
Code]],Table2[[#This Row],[Check 
Funct.]],Table2[[#This Row],[Check 
Tech.]],Table2[[#This Row],[Check DROOLS]],Table2[[#This Row],[Check Domain]],Table2[[#This Row],[Check 
Tag]])="","",1)</f>
        <v/>
      </c>
    </row>
    <row r="284" spans="1:14" ht="51" x14ac:dyDescent="0.25">
      <c r="A284" s="51" t="s">
        <v>989</v>
      </c>
      <c r="B284" s="49" t="s">
        <v>990</v>
      </c>
      <c r="C284" s="50" t="s">
        <v>991</v>
      </c>
      <c r="D284" s="50" t="s">
        <v>14</v>
      </c>
      <c r="E284" s="49" t="s">
        <v>9</v>
      </c>
      <c r="F284" s="49" t="s">
        <v>10</v>
      </c>
      <c r="G284" s="49" t="s">
        <v>1632</v>
      </c>
      <c r="H284" s="42" t="str">
        <f>IFERROR(IF(VLOOKUP(B284,'R&amp;C_5.15.1'!$B$2:$G$453,1,FALSE)=B284,"",),"NEW")</f>
        <v/>
      </c>
      <c r="I284" s="42" t="str">
        <f>IF(H284="NEW","NEW",IF(VLOOKUP(B284,'R&amp;C_5.15.1'!$B$2:$G$453,2,FALSE)=C284,"","UPDATED"))</f>
        <v/>
      </c>
      <c r="J284" s="42" t="str">
        <f>IF(H284="NEW","NEW",IF(VLOOKUP(B284,'R&amp;C_5.15.1'!$B$2:$G$453,3,FALSE)=D284,"","UPDATED"))</f>
        <v/>
      </c>
      <c r="K284" s="42" t="str">
        <f>IF(H284="NEW","NEW",IF(VLOOKUP(B284,'R&amp;C_5.15.1'!$B$2:$G$453,4,FALSE)=E284,"","UPDATED"))</f>
        <v/>
      </c>
      <c r="L284" s="42" t="str">
        <f>IF(H284="NEW","NEW",IF(VLOOKUP(B284,'R&amp;C_5.15.1'!$B$2:$G$453,5,FALSE)=F284,"","UPDATED"))</f>
        <v/>
      </c>
      <c r="M284" s="42" t="str">
        <f>IF(H284="NEW","NEW",IF(VLOOKUP(B284,'R&amp;C_5.15.1'!$B$2:$G$453,6,FALSE)=G284,"","UPDATED"))</f>
        <v/>
      </c>
      <c r="N284" s="42" t="str">
        <f>IF(CONCATENATE(Table2[[#This Row],[Check 
Code]],Table2[[#This Row],[Check 
Funct.]],Table2[[#This Row],[Check 
Tech.]],Table2[[#This Row],[Check DROOLS]],Table2[[#This Row],[Check Domain]],Table2[[#This Row],[Check 
Tag]])="","",1)</f>
        <v/>
      </c>
    </row>
    <row r="285" spans="1:14" ht="63.75" x14ac:dyDescent="0.25">
      <c r="A285" s="51" t="s">
        <v>992</v>
      </c>
      <c r="B285" s="46" t="s">
        <v>993</v>
      </c>
      <c r="C285" s="48" t="s">
        <v>994</v>
      </c>
      <c r="D285" s="48" t="s">
        <v>14</v>
      </c>
      <c r="E285" s="46" t="s">
        <v>9</v>
      </c>
      <c r="F285" s="46" t="s">
        <v>10</v>
      </c>
      <c r="G285" s="46" t="s">
        <v>1593</v>
      </c>
      <c r="H285" s="42" t="str">
        <f>IFERROR(IF(VLOOKUP(B285,'R&amp;C_5.15.1'!$B$2:$G$453,1,FALSE)=B285,"",),"NEW")</f>
        <v/>
      </c>
      <c r="I285" s="42" t="str">
        <f>IF(H285="NEW","NEW",IF(VLOOKUP(B285,'R&amp;C_5.15.1'!$B$2:$G$453,2,FALSE)=C285,"","UPDATED"))</f>
        <v/>
      </c>
      <c r="J285" s="42" t="str">
        <f>IF(H285="NEW","NEW",IF(VLOOKUP(B285,'R&amp;C_5.15.1'!$B$2:$G$453,3,FALSE)=D285,"","UPDATED"))</f>
        <v/>
      </c>
      <c r="K285" s="42" t="str">
        <f>IF(H285="NEW","NEW",IF(VLOOKUP(B285,'R&amp;C_5.15.1'!$B$2:$G$453,4,FALSE)=E285,"","UPDATED"))</f>
        <v/>
      </c>
      <c r="L285" s="42" t="str">
        <f>IF(H285="NEW","NEW",IF(VLOOKUP(B285,'R&amp;C_5.15.1'!$B$2:$G$453,5,FALSE)=F285,"","UPDATED"))</f>
        <v/>
      </c>
      <c r="M285" s="42" t="str">
        <f>IF(H285="NEW","NEW",IF(VLOOKUP(B285,'R&amp;C_5.15.1'!$B$2:$G$453,6,FALSE)=G285,"","UPDATED"))</f>
        <v/>
      </c>
      <c r="N285" s="42" t="str">
        <f>IF(CONCATENATE(Table2[[#This Row],[Check 
Code]],Table2[[#This Row],[Check 
Funct.]],Table2[[#This Row],[Check 
Tech.]],Table2[[#This Row],[Check DROOLS]],Table2[[#This Row],[Check Domain]],Table2[[#This Row],[Check 
Tag]])="","",1)</f>
        <v/>
      </c>
    </row>
    <row r="286" spans="1:14" ht="25.5" x14ac:dyDescent="0.25">
      <c r="A286" s="51" t="s">
        <v>995</v>
      </c>
      <c r="B286" s="49" t="s">
        <v>996</v>
      </c>
      <c r="C286" s="50" t="s">
        <v>997</v>
      </c>
      <c r="D286" s="50" t="s">
        <v>14</v>
      </c>
      <c r="E286" s="49" t="s">
        <v>9</v>
      </c>
      <c r="F286" s="49" t="s">
        <v>10</v>
      </c>
      <c r="G286" s="49" t="s">
        <v>1593</v>
      </c>
      <c r="H286" s="42" t="str">
        <f>IFERROR(IF(VLOOKUP(B286,'R&amp;C_5.15.1'!$B$2:$G$453,1,FALSE)=B286,"",),"NEW")</f>
        <v/>
      </c>
      <c r="I286" s="42" t="str">
        <f>IF(H286="NEW","NEW",IF(VLOOKUP(B286,'R&amp;C_5.15.1'!$B$2:$G$453,2,FALSE)=C286,"","UPDATED"))</f>
        <v/>
      </c>
      <c r="J286" s="42" t="str">
        <f>IF(H286="NEW","NEW",IF(VLOOKUP(B286,'R&amp;C_5.15.1'!$B$2:$G$453,3,FALSE)=D286,"","UPDATED"))</f>
        <v/>
      </c>
      <c r="K286" s="42" t="str">
        <f>IF(H286="NEW","NEW",IF(VLOOKUP(B286,'R&amp;C_5.15.1'!$B$2:$G$453,4,FALSE)=E286,"","UPDATED"))</f>
        <v/>
      </c>
      <c r="L286" s="42" t="str">
        <f>IF(H286="NEW","NEW",IF(VLOOKUP(B286,'R&amp;C_5.15.1'!$B$2:$G$453,5,FALSE)=F286,"","UPDATED"))</f>
        <v/>
      </c>
      <c r="M286" s="42" t="str">
        <f>IF(H286="NEW","NEW",IF(VLOOKUP(B286,'R&amp;C_5.15.1'!$B$2:$G$453,6,FALSE)=G286,"","UPDATED"))</f>
        <v/>
      </c>
      <c r="N286" s="42" t="str">
        <f>IF(CONCATENATE(Table2[[#This Row],[Check 
Code]],Table2[[#This Row],[Check 
Funct.]],Table2[[#This Row],[Check 
Tech.]],Table2[[#This Row],[Check DROOLS]],Table2[[#This Row],[Check Domain]],Table2[[#This Row],[Check 
Tag]])="","",1)</f>
        <v/>
      </c>
    </row>
    <row r="287" spans="1:14" ht="102" x14ac:dyDescent="0.25">
      <c r="A287" s="51" t="s">
        <v>998</v>
      </c>
      <c r="B287" s="46" t="s">
        <v>999</v>
      </c>
      <c r="C287" s="48" t="s">
        <v>1000</v>
      </c>
      <c r="D287" s="48" t="s">
        <v>14</v>
      </c>
      <c r="E287" s="46" t="s">
        <v>9</v>
      </c>
      <c r="F287" s="46" t="s">
        <v>10</v>
      </c>
      <c r="G287" s="46" t="s">
        <v>1632</v>
      </c>
      <c r="H287" s="42" t="str">
        <f>IFERROR(IF(VLOOKUP(B287,'R&amp;C_5.15.1'!$B$2:$G$453,1,FALSE)=B287,"",),"NEW")</f>
        <v/>
      </c>
      <c r="I287" s="42" t="str">
        <f>IF(H287="NEW","NEW",IF(VLOOKUP(B287,'R&amp;C_5.15.1'!$B$2:$G$453,2,FALSE)=C287,"","UPDATED"))</f>
        <v/>
      </c>
      <c r="J287" s="42" t="str">
        <f>IF(H287="NEW","NEW",IF(VLOOKUP(B287,'R&amp;C_5.15.1'!$B$2:$G$453,3,FALSE)=D287,"","UPDATED"))</f>
        <v/>
      </c>
      <c r="K287" s="42" t="str">
        <f>IF(H287="NEW","NEW",IF(VLOOKUP(B287,'R&amp;C_5.15.1'!$B$2:$G$453,4,FALSE)=E287,"","UPDATED"))</f>
        <v/>
      </c>
      <c r="L287" s="42" t="str">
        <f>IF(H287="NEW","NEW",IF(VLOOKUP(B287,'R&amp;C_5.15.1'!$B$2:$G$453,5,FALSE)=F287,"","UPDATED"))</f>
        <v/>
      </c>
      <c r="M287" s="42" t="str">
        <f>IF(H287="NEW","NEW",IF(VLOOKUP(B287,'R&amp;C_5.15.1'!$B$2:$G$453,6,FALSE)=G287,"","UPDATED"))</f>
        <v/>
      </c>
      <c r="N287" s="42" t="str">
        <f>IF(CONCATENATE(Table2[[#This Row],[Check 
Code]],Table2[[#This Row],[Check 
Funct.]],Table2[[#This Row],[Check 
Tech.]],Table2[[#This Row],[Check DROOLS]],Table2[[#This Row],[Check Domain]],Table2[[#This Row],[Check 
Tag]])="","",1)</f>
        <v/>
      </c>
    </row>
    <row r="288" spans="1:14" ht="25.5" x14ac:dyDescent="0.25">
      <c r="A288" s="51" t="s">
        <v>1001</v>
      </c>
      <c r="B288" s="49" t="s">
        <v>1002</v>
      </c>
      <c r="C288" s="50" t="s">
        <v>1003</v>
      </c>
      <c r="D288" s="50" t="s">
        <v>14</v>
      </c>
      <c r="E288" s="49" t="s">
        <v>9</v>
      </c>
      <c r="F288" s="49" t="s">
        <v>10</v>
      </c>
      <c r="G288" s="49" t="s">
        <v>1635</v>
      </c>
      <c r="H288" s="42" t="str">
        <f>IFERROR(IF(VLOOKUP(B288,'R&amp;C_5.15.1'!$B$2:$G$453,1,FALSE)=B288,"",),"NEW")</f>
        <v/>
      </c>
      <c r="I288" s="42" t="str">
        <f>IF(H288="NEW","NEW",IF(VLOOKUP(B288,'R&amp;C_5.15.1'!$B$2:$G$453,2,FALSE)=C288,"","UPDATED"))</f>
        <v/>
      </c>
      <c r="J288" s="42" t="str">
        <f>IF(H288="NEW","NEW",IF(VLOOKUP(B288,'R&amp;C_5.15.1'!$B$2:$G$453,3,FALSE)=D288,"","UPDATED"))</f>
        <v/>
      </c>
      <c r="K288" s="42" t="str">
        <f>IF(H288="NEW","NEW",IF(VLOOKUP(B288,'R&amp;C_5.15.1'!$B$2:$G$453,4,FALSE)=E288,"","UPDATED"))</f>
        <v/>
      </c>
      <c r="L288" s="42" t="str">
        <f>IF(H288="NEW","NEW",IF(VLOOKUP(B288,'R&amp;C_5.15.1'!$B$2:$G$453,5,FALSE)=F288,"","UPDATED"))</f>
        <v/>
      </c>
      <c r="M288" s="42" t="str">
        <f>IF(H288="NEW","NEW",IF(VLOOKUP(B288,'R&amp;C_5.15.1'!$B$2:$G$453,6,FALSE)=G288,"","UPDATED"))</f>
        <v/>
      </c>
      <c r="N288" s="42" t="str">
        <f>IF(CONCATENATE(Table2[[#This Row],[Check 
Code]],Table2[[#This Row],[Check 
Funct.]],Table2[[#This Row],[Check 
Tech.]],Table2[[#This Row],[Check DROOLS]],Table2[[#This Row],[Check Domain]],Table2[[#This Row],[Check 
Tag]])="","",1)</f>
        <v/>
      </c>
    </row>
    <row r="289" spans="1:14" ht="63.75" x14ac:dyDescent="0.25">
      <c r="A289" s="51" t="s">
        <v>1004</v>
      </c>
      <c r="B289" s="46" t="s">
        <v>1005</v>
      </c>
      <c r="C289" s="48" t="s">
        <v>1006</v>
      </c>
      <c r="D289" s="48" t="s">
        <v>14</v>
      </c>
      <c r="E289" s="46" t="s">
        <v>9</v>
      </c>
      <c r="F289" s="46" t="s">
        <v>10</v>
      </c>
      <c r="G289" s="46" t="s">
        <v>1621</v>
      </c>
      <c r="H289" s="42" t="str">
        <f>IFERROR(IF(VLOOKUP(B289,'R&amp;C_5.15.1'!$B$2:$G$453,1,FALSE)=B289,"",),"NEW")</f>
        <v/>
      </c>
      <c r="I289" s="42" t="str">
        <f>IF(H289="NEW","NEW",IF(VLOOKUP(B289,'R&amp;C_5.15.1'!$B$2:$G$453,2,FALSE)=C289,"","UPDATED"))</f>
        <v/>
      </c>
      <c r="J289" s="42" t="str">
        <f>IF(H289="NEW","NEW",IF(VLOOKUP(B289,'R&amp;C_5.15.1'!$B$2:$G$453,3,FALSE)=D289,"","UPDATED"))</f>
        <v/>
      </c>
      <c r="K289" s="42" t="str">
        <f>IF(H289="NEW","NEW",IF(VLOOKUP(B289,'R&amp;C_5.15.1'!$B$2:$G$453,4,FALSE)=E289,"","UPDATED"))</f>
        <v/>
      </c>
      <c r="L289" s="42" t="str">
        <f>IF(H289="NEW","NEW",IF(VLOOKUP(B289,'R&amp;C_5.15.1'!$B$2:$G$453,5,FALSE)=F289,"","UPDATED"))</f>
        <v/>
      </c>
      <c r="M289" s="42" t="str">
        <f>IF(H289="NEW","NEW",IF(VLOOKUP(B289,'R&amp;C_5.15.1'!$B$2:$G$453,6,FALSE)=G289,"","UPDATED"))</f>
        <v/>
      </c>
      <c r="N289" s="42" t="str">
        <f>IF(CONCATENATE(Table2[[#This Row],[Check 
Code]],Table2[[#This Row],[Check 
Funct.]],Table2[[#This Row],[Check 
Tech.]],Table2[[#This Row],[Check DROOLS]],Table2[[#This Row],[Check Domain]],Table2[[#This Row],[Check 
Tag]])="","",1)</f>
        <v/>
      </c>
    </row>
    <row r="290" spans="1:14" ht="38.25" x14ac:dyDescent="0.25">
      <c r="A290" s="51" t="s">
        <v>1007</v>
      </c>
      <c r="B290" s="49" t="s">
        <v>1008</v>
      </c>
      <c r="C290" s="50" t="s">
        <v>1009</v>
      </c>
      <c r="D290" s="50" t="s">
        <v>14</v>
      </c>
      <c r="E290" s="49" t="s">
        <v>9</v>
      </c>
      <c r="F290" s="49" t="s">
        <v>10</v>
      </c>
      <c r="G290" s="49" t="s">
        <v>1621</v>
      </c>
      <c r="H290" s="42" t="str">
        <f>IFERROR(IF(VLOOKUP(B290,'R&amp;C_5.15.1'!$B$2:$G$453,1,FALSE)=B290,"",),"NEW")</f>
        <v/>
      </c>
      <c r="I290" s="42" t="str">
        <f>IF(H290="NEW","NEW",IF(VLOOKUP(B290,'R&amp;C_5.15.1'!$B$2:$G$453,2,FALSE)=C290,"","UPDATED"))</f>
        <v/>
      </c>
      <c r="J290" s="42" t="str">
        <f>IF(H290="NEW","NEW",IF(VLOOKUP(B290,'R&amp;C_5.15.1'!$B$2:$G$453,3,FALSE)=D290,"","UPDATED"))</f>
        <v/>
      </c>
      <c r="K290" s="42" t="str">
        <f>IF(H290="NEW","NEW",IF(VLOOKUP(B290,'R&amp;C_5.15.1'!$B$2:$G$453,4,FALSE)=E290,"","UPDATED"))</f>
        <v/>
      </c>
      <c r="L290" s="42" t="str">
        <f>IF(H290="NEW","NEW",IF(VLOOKUP(B290,'R&amp;C_5.15.1'!$B$2:$G$453,5,FALSE)=F290,"","UPDATED"))</f>
        <v/>
      </c>
      <c r="M290" s="42" t="str">
        <f>IF(H290="NEW","NEW",IF(VLOOKUP(B290,'R&amp;C_5.15.1'!$B$2:$G$453,6,FALSE)=G290,"","UPDATED"))</f>
        <v/>
      </c>
      <c r="N290" s="42" t="str">
        <f>IF(CONCATENATE(Table2[[#This Row],[Check 
Code]],Table2[[#This Row],[Check 
Funct.]],Table2[[#This Row],[Check 
Tech.]],Table2[[#This Row],[Check DROOLS]],Table2[[#This Row],[Check Domain]],Table2[[#This Row],[Check 
Tag]])="","",1)</f>
        <v/>
      </c>
    </row>
    <row r="291" spans="1:14" ht="25.5" x14ac:dyDescent="0.25">
      <c r="A291" s="51" t="s">
        <v>1010</v>
      </c>
      <c r="B291" s="46" t="s">
        <v>1011</v>
      </c>
      <c r="C291" s="48" t="s">
        <v>1012</v>
      </c>
      <c r="D291" s="48" t="s">
        <v>14</v>
      </c>
      <c r="E291" s="46" t="s">
        <v>9</v>
      </c>
      <c r="F291" s="46" t="s">
        <v>10</v>
      </c>
      <c r="G291" s="46" t="s">
        <v>1613</v>
      </c>
      <c r="H291" s="42" t="str">
        <f>IFERROR(IF(VLOOKUP(B291,'R&amp;C_5.15.1'!$B$2:$G$453,1,FALSE)=B291,"",),"NEW")</f>
        <v/>
      </c>
      <c r="I291" s="42" t="str">
        <f>IF(H291="NEW","NEW",IF(VLOOKUP(B291,'R&amp;C_5.15.1'!$B$2:$G$453,2,FALSE)=C291,"","UPDATED"))</f>
        <v/>
      </c>
      <c r="J291" s="42" t="str">
        <f>IF(H291="NEW","NEW",IF(VLOOKUP(B291,'R&amp;C_5.15.1'!$B$2:$G$453,3,FALSE)=D291,"","UPDATED"))</f>
        <v/>
      </c>
      <c r="K291" s="42" t="str">
        <f>IF(H291="NEW","NEW",IF(VLOOKUP(B291,'R&amp;C_5.15.1'!$B$2:$G$453,4,FALSE)=E291,"","UPDATED"))</f>
        <v/>
      </c>
      <c r="L291" s="42" t="str">
        <f>IF(H291="NEW","NEW",IF(VLOOKUP(B291,'R&amp;C_5.15.1'!$B$2:$G$453,5,FALSE)=F291,"","UPDATED"))</f>
        <v/>
      </c>
      <c r="M291" s="42" t="str">
        <f>IF(H291="NEW","NEW",IF(VLOOKUP(B291,'R&amp;C_5.15.1'!$B$2:$G$453,6,FALSE)=G291,"","UPDATED"))</f>
        <v/>
      </c>
      <c r="N291" s="42" t="str">
        <f>IF(CONCATENATE(Table2[[#This Row],[Check 
Code]],Table2[[#This Row],[Check 
Funct.]],Table2[[#This Row],[Check 
Tech.]],Table2[[#This Row],[Check DROOLS]],Table2[[#This Row],[Check Domain]],Table2[[#This Row],[Check 
Tag]])="","",1)</f>
        <v/>
      </c>
    </row>
    <row r="292" spans="1:14" ht="38.25" x14ac:dyDescent="0.25">
      <c r="A292" s="51" t="s">
        <v>1013</v>
      </c>
      <c r="B292" s="51" t="s">
        <v>1014</v>
      </c>
      <c r="C292" s="47" t="s">
        <v>1015</v>
      </c>
      <c r="D292" s="47" t="s">
        <v>14</v>
      </c>
      <c r="E292" s="51" t="s">
        <v>9</v>
      </c>
      <c r="F292" s="51" t="s">
        <v>10</v>
      </c>
      <c r="G292" s="51" t="s">
        <v>1632</v>
      </c>
      <c r="H292" s="42" t="str">
        <f>IFERROR(IF(VLOOKUP(B292,'R&amp;C_5.15.1'!$B$2:$G$453,1,FALSE)=B292,"",),"NEW")</f>
        <v>NEW</v>
      </c>
      <c r="I292" s="42" t="str">
        <f>IF(H292="NEW","NEW",IF(VLOOKUP(B292,'R&amp;C_5.15.1'!$B$2:$G$453,2,FALSE)=C292,"","UPDATED"))</f>
        <v>NEW</v>
      </c>
      <c r="J292" s="42" t="str">
        <f>IF(H292="NEW","NEW",IF(VLOOKUP(B292,'R&amp;C_5.15.1'!$B$2:$G$453,3,FALSE)=D292,"","UPDATED"))</f>
        <v>NEW</v>
      </c>
      <c r="K292" s="42" t="str">
        <f>IF(H292="NEW","NEW",IF(VLOOKUP(B292,'R&amp;C_5.15.1'!$B$2:$G$453,4,FALSE)=E292,"","UPDATED"))</f>
        <v>NEW</v>
      </c>
      <c r="L292" s="42" t="str">
        <f>IF(H292="NEW","NEW",IF(VLOOKUP(B292,'R&amp;C_5.15.1'!$B$2:$G$453,5,FALSE)=F292,"","UPDATED"))</f>
        <v>NEW</v>
      </c>
      <c r="M292" s="42" t="str">
        <f>IF(H292="NEW","NEW",IF(VLOOKUP(B292,'R&amp;C_5.15.1'!$B$2:$G$453,6,FALSE)=G292,"","UPDATED"))</f>
        <v>NEW</v>
      </c>
      <c r="N292" s="42">
        <f>IF(CONCATENATE(Table2[[#This Row],[Check 
Code]],Table2[[#This Row],[Check 
Funct.]],Table2[[#This Row],[Check 
Tech.]],Table2[[#This Row],[Check DROOLS]],Table2[[#This Row],[Check Domain]],Table2[[#This Row],[Check 
Tag]])="","",1)</f>
        <v>1</v>
      </c>
    </row>
    <row r="293" spans="1:14" ht="38.25" x14ac:dyDescent="0.25">
      <c r="A293" s="51" t="s">
        <v>1016</v>
      </c>
      <c r="B293" s="46" t="s">
        <v>1017</v>
      </c>
      <c r="C293" s="48" t="s">
        <v>1018</v>
      </c>
      <c r="D293" s="48" t="s">
        <v>14</v>
      </c>
      <c r="E293" s="46" t="s">
        <v>9</v>
      </c>
      <c r="F293" s="46" t="s">
        <v>10</v>
      </c>
      <c r="G293" s="46" t="s">
        <v>1593</v>
      </c>
      <c r="H293" s="42" t="str">
        <f>IFERROR(IF(VLOOKUP(B293,'R&amp;C_5.15.1'!$B$2:$G$453,1,FALSE)=B293,"",),"NEW")</f>
        <v/>
      </c>
      <c r="I293" s="42" t="str">
        <f>IF(H293="NEW","NEW",IF(VLOOKUP(B293,'R&amp;C_5.15.1'!$B$2:$G$453,2,FALSE)=C293,"","UPDATED"))</f>
        <v/>
      </c>
      <c r="J293" s="42" t="str">
        <f>IF(H293="NEW","NEW",IF(VLOOKUP(B293,'R&amp;C_5.15.1'!$B$2:$G$453,3,FALSE)=D293,"","UPDATED"))</f>
        <v/>
      </c>
      <c r="K293" s="42" t="str">
        <f>IF(H293="NEW","NEW",IF(VLOOKUP(B293,'R&amp;C_5.15.1'!$B$2:$G$453,4,FALSE)=E293,"","UPDATED"))</f>
        <v/>
      </c>
      <c r="L293" s="42" t="str">
        <f>IF(H293="NEW","NEW",IF(VLOOKUP(B293,'R&amp;C_5.15.1'!$B$2:$G$453,5,FALSE)=F293,"","UPDATED"))</f>
        <v/>
      </c>
      <c r="M293" s="42" t="str">
        <f>IF(H293="NEW","NEW",IF(VLOOKUP(B293,'R&amp;C_5.15.1'!$B$2:$G$453,6,FALSE)=G293,"","UPDATED"))</f>
        <v/>
      </c>
      <c r="N293" s="42" t="str">
        <f>IF(CONCATENATE(Table2[[#This Row],[Check 
Code]],Table2[[#This Row],[Check 
Funct.]],Table2[[#This Row],[Check 
Tech.]],Table2[[#This Row],[Check DROOLS]],Table2[[#This Row],[Check Domain]],Table2[[#This Row],[Check 
Tag]])="","",1)</f>
        <v/>
      </c>
    </row>
    <row r="294" spans="1:14" ht="38.25" x14ac:dyDescent="0.25">
      <c r="A294" s="51" t="s">
        <v>1019</v>
      </c>
      <c r="B294" s="49" t="s">
        <v>1020</v>
      </c>
      <c r="C294" s="50" t="s">
        <v>1021</v>
      </c>
      <c r="D294" s="50" t="s">
        <v>14</v>
      </c>
      <c r="E294" s="49" t="s">
        <v>9</v>
      </c>
      <c r="F294" s="49" t="s">
        <v>10</v>
      </c>
      <c r="G294" s="49" t="s">
        <v>1655</v>
      </c>
      <c r="H294" s="42" t="str">
        <f>IFERROR(IF(VLOOKUP(B294,'R&amp;C_5.15.1'!$B$2:$G$453,1,FALSE)=B294,"",),"NEW")</f>
        <v/>
      </c>
      <c r="I294" s="42" t="str">
        <f>IF(H294="NEW","NEW",IF(VLOOKUP(B294,'R&amp;C_5.15.1'!$B$2:$G$453,2,FALSE)=C294,"","UPDATED"))</f>
        <v/>
      </c>
      <c r="J294" s="42" t="str">
        <f>IF(H294="NEW","NEW",IF(VLOOKUP(B294,'R&amp;C_5.15.1'!$B$2:$G$453,3,FALSE)=D294,"","UPDATED"))</f>
        <v/>
      </c>
      <c r="K294" s="42" t="str">
        <f>IF(H294="NEW","NEW",IF(VLOOKUP(B294,'R&amp;C_5.15.1'!$B$2:$G$453,4,FALSE)=E294,"","UPDATED"))</f>
        <v/>
      </c>
      <c r="L294" s="42" t="str">
        <f>IF(H294="NEW","NEW",IF(VLOOKUP(B294,'R&amp;C_5.15.1'!$B$2:$G$453,5,FALSE)=F294,"","UPDATED"))</f>
        <v/>
      </c>
      <c r="M294" s="42" t="str">
        <f>IF(H294="NEW","NEW",IF(VLOOKUP(B294,'R&amp;C_5.15.1'!$B$2:$G$453,6,FALSE)=G294,"","UPDATED"))</f>
        <v/>
      </c>
      <c r="N294" s="42" t="str">
        <f>IF(CONCATENATE(Table2[[#This Row],[Check 
Code]],Table2[[#This Row],[Check 
Funct.]],Table2[[#This Row],[Check 
Tech.]],Table2[[#This Row],[Check DROOLS]],Table2[[#This Row],[Check Domain]],Table2[[#This Row],[Check 
Tag]])="","",1)</f>
        <v/>
      </c>
    </row>
    <row r="295" spans="1:14" ht="25.5" x14ac:dyDescent="0.25">
      <c r="A295" s="51" t="s">
        <v>1022</v>
      </c>
      <c r="B295" s="46" t="s">
        <v>1023</v>
      </c>
      <c r="C295" s="48" t="s">
        <v>1024</v>
      </c>
      <c r="D295" s="48" t="s">
        <v>14</v>
      </c>
      <c r="E295" s="46" t="s">
        <v>9</v>
      </c>
      <c r="F295" s="46" t="s">
        <v>10</v>
      </c>
      <c r="G295" s="46" t="s">
        <v>1593</v>
      </c>
      <c r="H295" s="42" t="str">
        <f>IFERROR(IF(VLOOKUP(B295,'R&amp;C_5.15.1'!$B$2:$G$453,1,FALSE)=B295,"",),"NEW")</f>
        <v/>
      </c>
      <c r="I295" s="42" t="str">
        <f>IF(H295="NEW","NEW",IF(VLOOKUP(B295,'R&amp;C_5.15.1'!$B$2:$G$453,2,FALSE)=C295,"","UPDATED"))</f>
        <v/>
      </c>
      <c r="J295" s="42" t="str">
        <f>IF(H295="NEW","NEW",IF(VLOOKUP(B295,'R&amp;C_5.15.1'!$B$2:$G$453,3,FALSE)=D295,"","UPDATED"))</f>
        <v/>
      </c>
      <c r="K295" s="42" t="str">
        <f>IF(H295="NEW","NEW",IF(VLOOKUP(B295,'R&amp;C_5.15.1'!$B$2:$G$453,4,FALSE)=E295,"","UPDATED"))</f>
        <v/>
      </c>
      <c r="L295" s="42" t="str">
        <f>IF(H295="NEW","NEW",IF(VLOOKUP(B295,'R&amp;C_5.15.1'!$B$2:$G$453,5,FALSE)=F295,"","UPDATED"))</f>
        <v/>
      </c>
      <c r="M295" s="42" t="str">
        <f>IF(H295="NEW","NEW",IF(VLOOKUP(B295,'R&amp;C_5.15.1'!$B$2:$G$453,6,FALSE)=G295,"","UPDATED"))</f>
        <v/>
      </c>
      <c r="N295" s="42" t="str">
        <f>IF(CONCATENATE(Table2[[#This Row],[Check 
Code]],Table2[[#This Row],[Check 
Funct.]],Table2[[#This Row],[Check 
Tech.]],Table2[[#This Row],[Check DROOLS]],Table2[[#This Row],[Check Domain]],Table2[[#This Row],[Check 
Tag]])="","",1)</f>
        <v/>
      </c>
    </row>
    <row r="296" spans="1:14" ht="204" x14ac:dyDescent="0.25">
      <c r="A296" s="51" t="s">
        <v>1025</v>
      </c>
      <c r="B296" s="49" t="s">
        <v>1026</v>
      </c>
      <c r="C296" s="50" t="s">
        <v>1027</v>
      </c>
      <c r="D296" s="50" t="s">
        <v>14</v>
      </c>
      <c r="E296" s="49" t="s">
        <v>9</v>
      </c>
      <c r="F296" s="49" t="s">
        <v>10</v>
      </c>
      <c r="G296" s="49" t="s">
        <v>1677</v>
      </c>
      <c r="H296" s="42" t="str">
        <f>IFERROR(IF(VLOOKUP(B296,'R&amp;C_5.15.1'!$B$2:$G$453,1,FALSE)=B296,"",),"NEW")</f>
        <v/>
      </c>
      <c r="I296" s="42" t="str">
        <f>IF(H296="NEW","NEW",IF(VLOOKUP(B296,'R&amp;C_5.15.1'!$B$2:$G$453,2,FALSE)=C296,"","UPDATED"))</f>
        <v/>
      </c>
      <c r="J296" s="42" t="str">
        <f>IF(H296="NEW","NEW",IF(VLOOKUP(B296,'R&amp;C_5.15.1'!$B$2:$G$453,3,FALSE)=D296,"","UPDATED"))</f>
        <v/>
      </c>
      <c r="K296" s="42" t="str">
        <f>IF(H296="NEW","NEW",IF(VLOOKUP(B296,'R&amp;C_5.15.1'!$B$2:$G$453,4,FALSE)=E296,"","UPDATED"))</f>
        <v/>
      </c>
      <c r="L296" s="42" t="str">
        <f>IF(H296="NEW","NEW",IF(VLOOKUP(B296,'R&amp;C_5.15.1'!$B$2:$G$453,5,FALSE)=F296,"","UPDATED"))</f>
        <v/>
      </c>
      <c r="M296" s="42" t="str">
        <f>IF(H296="NEW","NEW",IF(VLOOKUP(B296,'R&amp;C_5.15.1'!$B$2:$G$453,6,FALSE)=G296,"","UPDATED"))</f>
        <v/>
      </c>
      <c r="N296" s="42" t="str">
        <f>IF(CONCATENATE(Table2[[#This Row],[Check 
Code]],Table2[[#This Row],[Check 
Funct.]],Table2[[#This Row],[Check 
Tech.]],Table2[[#This Row],[Check DROOLS]],Table2[[#This Row],[Check Domain]],Table2[[#This Row],[Check 
Tag]])="","",1)</f>
        <v/>
      </c>
    </row>
    <row r="297" spans="1:14" ht="191.25" x14ac:dyDescent="0.25">
      <c r="A297" s="51" t="s">
        <v>1028</v>
      </c>
      <c r="B297" s="46" t="s">
        <v>1029</v>
      </c>
      <c r="C297" s="48" t="s">
        <v>1030</v>
      </c>
      <c r="D297" s="48" t="s">
        <v>14</v>
      </c>
      <c r="E297" s="46" t="s">
        <v>9</v>
      </c>
      <c r="F297" s="46" t="s">
        <v>10</v>
      </c>
      <c r="G297" s="46" t="s">
        <v>1655</v>
      </c>
      <c r="H297" s="42" t="str">
        <f>IFERROR(IF(VLOOKUP(B297,'R&amp;C_5.15.1'!$B$2:$G$453,1,FALSE)=B297,"",),"NEW")</f>
        <v/>
      </c>
      <c r="I297" s="42" t="str">
        <f>IF(H297="NEW","NEW",IF(VLOOKUP(B297,'R&amp;C_5.15.1'!$B$2:$G$453,2,FALSE)=C297,"","UPDATED"))</f>
        <v/>
      </c>
      <c r="J297" s="42" t="str">
        <f>IF(H297="NEW","NEW",IF(VLOOKUP(B297,'R&amp;C_5.15.1'!$B$2:$G$453,3,FALSE)=D297,"","UPDATED"))</f>
        <v/>
      </c>
      <c r="K297" s="42" t="str">
        <f>IF(H297="NEW","NEW",IF(VLOOKUP(B297,'R&amp;C_5.15.1'!$B$2:$G$453,4,FALSE)=E297,"","UPDATED"))</f>
        <v/>
      </c>
      <c r="L297" s="42" t="str">
        <f>IF(H297="NEW","NEW",IF(VLOOKUP(B297,'R&amp;C_5.15.1'!$B$2:$G$453,5,FALSE)=F297,"","UPDATED"))</f>
        <v/>
      </c>
      <c r="M297" s="42" t="str">
        <f>IF(H297="NEW","NEW",IF(VLOOKUP(B297,'R&amp;C_5.15.1'!$B$2:$G$453,6,FALSE)=G297,"","UPDATED"))</f>
        <v/>
      </c>
      <c r="N297" s="42" t="str">
        <f>IF(CONCATENATE(Table2[[#This Row],[Check 
Code]],Table2[[#This Row],[Check 
Funct.]],Table2[[#This Row],[Check 
Tech.]],Table2[[#This Row],[Check DROOLS]],Table2[[#This Row],[Check Domain]],Table2[[#This Row],[Check 
Tag]])="","",1)</f>
        <v/>
      </c>
    </row>
    <row r="298" spans="1:14" ht="89.25" x14ac:dyDescent="0.25">
      <c r="A298" s="51" t="s">
        <v>1031</v>
      </c>
      <c r="B298" s="49" t="s">
        <v>1032</v>
      </c>
      <c r="C298" s="50" t="s">
        <v>1033</v>
      </c>
      <c r="D298" s="50" t="s">
        <v>14</v>
      </c>
      <c r="E298" s="49" t="s">
        <v>9</v>
      </c>
      <c r="F298" s="49" t="s">
        <v>10</v>
      </c>
      <c r="G298" s="49" t="s">
        <v>1671</v>
      </c>
      <c r="H298" s="42" t="str">
        <f>IFERROR(IF(VLOOKUP(B298,'R&amp;C_5.15.1'!$B$2:$G$453,1,FALSE)=B298,"",),"NEW")</f>
        <v/>
      </c>
      <c r="I298" s="42" t="str">
        <f>IF(H298="NEW","NEW",IF(VLOOKUP(B298,'R&amp;C_5.15.1'!$B$2:$G$453,2,FALSE)=C298,"","UPDATED"))</f>
        <v/>
      </c>
      <c r="J298" s="42" t="str">
        <f>IF(H298="NEW","NEW",IF(VLOOKUP(B298,'R&amp;C_5.15.1'!$B$2:$G$453,3,FALSE)=D298,"","UPDATED"))</f>
        <v/>
      </c>
      <c r="K298" s="42" t="str">
        <f>IF(H298="NEW","NEW",IF(VLOOKUP(B298,'R&amp;C_5.15.1'!$B$2:$G$453,4,FALSE)=E298,"","UPDATED"))</f>
        <v/>
      </c>
      <c r="L298" s="42" t="str">
        <f>IF(H298="NEW","NEW",IF(VLOOKUP(B298,'R&amp;C_5.15.1'!$B$2:$G$453,5,FALSE)=F298,"","UPDATED"))</f>
        <v/>
      </c>
      <c r="M298" s="42" t="str">
        <f>IF(H298="NEW","NEW",IF(VLOOKUP(B298,'R&amp;C_5.15.1'!$B$2:$G$453,6,FALSE)=G298,"","UPDATED"))</f>
        <v/>
      </c>
      <c r="N298" s="42" t="str">
        <f>IF(CONCATENATE(Table2[[#This Row],[Check 
Code]],Table2[[#This Row],[Check 
Funct.]],Table2[[#This Row],[Check 
Tech.]],Table2[[#This Row],[Check DROOLS]],Table2[[#This Row],[Check Domain]],Table2[[#This Row],[Check 
Tag]])="","",1)</f>
        <v/>
      </c>
    </row>
    <row r="299" spans="1:14" ht="140.25" x14ac:dyDescent="0.25">
      <c r="A299" s="51" t="s">
        <v>1034</v>
      </c>
      <c r="B299" s="46" t="s">
        <v>1035</v>
      </c>
      <c r="C299" s="48" t="s">
        <v>1036</v>
      </c>
      <c r="D299" s="48" t="s">
        <v>14</v>
      </c>
      <c r="E299" s="46" t="s">
        <v>9</v>
      </c>
      <c r="F299" s="46" t="s">
        <v>10</v>
      </c>
      <c r="G299" s="46" t="s">
        <v>1593</v>
      </c>
      <c r="H299" s="42" t="str">
        <f>IFERROR(IF(VLOOKUP(B299,'R&amp;C_5.15.1'!$B$2:$G$453,1,FALSE)=B299,"",),"NEW")</f>
        <v/>
      </c>
      <c r="I299" s="42" t="str">
        <f>IF(H299="NEW","NEW",IF(VLOOKUP(B299,'R&amp;C_5.15.1'!$B$2:$G$453,2,FALSE)=C299,"","UPDATED"))</f>
        <v/>
      </c>
      <c r="J299" s="42" t="str">
        <f>IF(H299="NEW","NEW",IF(VLOOKUP(B299,'R&amp;C_5.15.1'!$B$2:$G$453,3,FALSE)=D299,"","UPDATED"))</f>
        <v/>
      </c>
      <c r="K299" s="42" t="str">
        <f>IF(H299="NEW","NEW",IF(VLOOKUP(B299,'R&amp;C_5.15.1'!$B$2:$G$453,4,FALSE)=E299,"","UPDATED"))</f>
        <v/>
      </c>
      <c r="L299" s="42" t="str">
        <f>IF(H299="NEW","NEW",IF(VLOOKUP(B299,'R&amp;C_5.15.1'!$B$2:$G$453,5,FALSE)=F299,"","UPDATED"))</f>
        <v/>
      </c>
      <c r="M299" s="42" t="str">
        <f>IF(H299="NEW","NEW",IF(VLOOKUP(B299,'R&amp;C_5.15.1'!$B$2:$G$453,6,FALSE)=G299,"","UPDATED"))</f>
        <v/>
      </c>
      <c r="N299" s="42" t="str">
        <f>IF(CONCATENATE(Table2[[#This Row],[Check 
Code]],Table2[[#This Row],[Check 
Funct.]],Table2[[#This Row],[Check 
Tech.]],Table2[[#This Row],[Check DROOLS]],Table2[[#This Row],[Check Domain]],Table2[[#This Row],[Check 
Tag]])="","",1)</f>
        <v/>
      </c>
    </row>
    <row r="300" spans="1:14" ht="191.25" x14ac:dyDescent="0.25">
      <c r="A300" s="51" t="s">
        <v>1037</v>
      </c>
      <c r="B300" s="49" t="s">
        <v>1038</v>
      </c>
      <c r="C300" s="50" t="s">
        <v>1039</v>
      </c>
      <c r="D300" s="50" t="s">
        <v>1040</v>
      </c>
      <c r="E300" s="49" t="s">
        <v>9</v>
      </c>
      <c r="F300" s="49" t="s">
        <v>10</v>
      </c>
      <c r="G300" s="49" t="s">
        <v>1678</v>
      </c>
      <c r="H300" s="42" t="str">
        <f>IFERROR(IF(VLOOKUP(B300,'R&amp;C_5.15.1'!$B$2:$G$453,1,FALSE)=B300,"",),"NEW")</f>
        <v/>
      </c>
      <c r="I300" s="42" t="str">
        <f>IF(H300="NEW","NEW",IF(VLOOKUP(B300,'R&amp;C_5.15.1'!$B$2:$G$453,2,FALSE)=C300,"","UPDATED"))</f>
        <v/>
      </c>
      <c r="J300" s="42" t="str">
        <f>IF(H300="NEW","NEW",IF(VLOOKUP(B300,'R&amp;C_5.15.1'!$B$2:$G$453,3,FALSE)=D300,"","UPDATED"))</f>
        <v/>
      </c>
      <c r="K300" s="42" t="str">
        <f>IF(H300="NEW","NEW",IF(VLOOKUP(B300,'R&amp;C_5.15.1'!$B$2:$G$453,4,FALSE)=E300,"","UPDATED"))</f>
        <v/>
      </c>
      <c r="L300" s="42" t="str">
        <f>IF(H300="NEW","NEW",IF(VLOOKUP(B300,'R&amp;C_5.15.1'!$B$2:$G$453,5,FALSE)=F300,"","UPDATED"))</f>
        <v/>
      </c>
      <c r="M300" s="42" t="str">
        <f>IF(H300="NEW","NEW",IF(VLOOKUP(B300,'R&amp;C_5.15.1'!$B$2:$G$453,6,FALSE)=G300,"","UPDATED"))</f>
        <v/>
      </c>
      <c r="N300" s="42" t="str">
        <f>IF(CONCATENATE(Table2[[#This Row],[Check 
Code]],Table2[[#This Row],[Check 
Funct.]],Table2[[#This Row],[Check 
Tech.]],Table2[[#This Row],[Check DROOLS]],Table2[[#This Row],[Check Domain]],Table2[[#This Row],[Check 
Tag]])="","",1)</f>
        <v/>
      </c>
    </row>
    <row r="301" spans="1:14" ht="114.75" x14ac:dyDescent="0.25">
      <c r="A301" s="51" t="s">
        <v>1041</v>
      </c>
      <c r="B301" s="46" t="s">
        <v>1042</v>
      </c>
      <c r="C301" s="48" t="s">
        <v>1043</v>
      </c>
      <c r="D301" s="48" t="s">
        <v>14</v>
      </c>
      <c r="E301" s="46" t="s">
        <v>9</v>
      </c>
      <c r="F301" s="46" t="s">
        <v>10</v>
      </c>
      <c r="G301" s="46" t="s">
        <v>1635</v>
      </c>
      <c r="H301" s="42" t="str">
        <f>IFERROR(IF(VLOOKUP(B301,'R&amp;C_5.15.1'!$B$2:$G$453,1,FALSE)=B301,"",),"NEW")</f>
        <v/>
      </c>
      <c r="I301" s="42" t="str">
        <f>IF(H301="NEW","NEW",IF(VLOOKUP(B301,'R&amp;C_5.15.1'!$B$2:$G$453,2,FALSE)=C301,"","UPDATED"))</f>
        <v/>
      </c>
      <c r="J301" s="42" t="str">
        <f>IF(H301="NEW","NEW",IF(VLOOKUP(B301,'R&amp;C_5.15.1'!$B$2:$G$453,3,FALSE)=D301,"","UPDATED"))</f>
        <v/>
      </c>
      <c r="K301" s="42" t="str">
        <f>IF(H301="NEW","NEW",IF(VLOOKUP(B301,'R&amp;C_5.15.1'!$B$2:$G$453,4,FALSE)=E301,"","UPDATED"))</f>
        <v/>
      </c>
      <c r="L301" s="42" t="str">
        <f>IF(H301="NEW","NEW",IF(VLOOKUP(B301,'R&amp;C_5.15.1'!$B$2:$G$453,5,FALSE)=F301,"","UPDATED"))</f>
        <v/>
      </c>
      <c r="M301" s="42" t="str">
        <f>IF(H301="NEW","NEW",IF(VLOOKUP(B301,'R&amp;C_5.15.1'!$B$2:$G$453,6,FALSE)=G301,"","UPDATED"))</f>
        <v/>
      </c>
      <c r="N301" s="42" t="str">
        <f>IF(CONCATENATE(Table2[[#This Row],[Check 
Code]],Table2[[#This Row],[Check 
Funct.]],Table2[[#This Row],[Check 
Tech.]],Table2[[#This Row],[Check DROOLS]],Table2[[#This Row],[Check Domain]],Table2[[#This Row],[Check 
Tag]])="","",1)</f>
        <v/>
      </c>
    </row>
    <row r="302" spans="1:14" ht="76.5" x14ac:dyDescent="0.25">
      <c r="A302" s="51" t="s">
        <v>1044</v>
      </c>
      <c r="B302" s="49" t="s">
        <v>1045</v>
      </c>
      <c r="C302" s="50" t="s">
        <v>1046</v>
      </c>
      <c r="D302" s="50" t="s">
        <v>14</v>
      </c>
      <c r="E302" s="49" t="s">
        <v>9</v>
      </c>
      <c r="F302" s="49" t="s">
        <v>10</v>
      </c>
      <c r="G302" s="49" t="s">
        <v>1635</v>
      </c>
      <c r="H302" s="42" t="str">
        <f>IFERROR(IF(VLOOKUP(B302,'R&amp;C_5.15.1'!$B$2:$G$453,1,FALSE)=B302,"",),"NEW")</f>
        <v/>
      </c>
      <c r="I302" s="42" t="str">
        <f>IF(H302="NEW","NEW",IF(VLOOKUP(B302,'R&amp;C_5.15.1'!$B$2:$G$453,2,FALSE)=C302,"","UPDATED"))</f>
        <v/>
      </c>
      <c r="J302" s="42" t="str">
        <f>IF(H302="NEW","NEW",IF(VLOOKUP(B302,'R&amp;C_5.15.1'!$B$2:$G$453,3,FALSE)=D302,"","UPDATED"))</f>
        <v/>
      </c>
      <c r="K302" s="42" t="str">
        <f>IF(H302="NEW","NEW",IF(VLOOKUP(B302,'R&amp;C_5.15.1'!$B$2:$G$453,4,FALSE)=E302,"","UPDATED"))</f>
        <v/>
      </c>
      <c r="L302" s="42" t="str">
        <f>IF(H302="NEW","NEW",IF(VLOOKUP(B302,'R&amp;C_5.15.1'!$B$2:$G$453,5,FALSE)=F302,"","UPDATED"))</f>
        <v/>
      </c>
      <c r="M302" s="42" t="str">
        <f>IF(H302="NEW","NEW",IF(VLOOKUP(B302,'R&amp;C_5.15.1'!$B$2:$G$453,6,FALSE)=G302,"","UPDATED"))</f>
        <v/>
      </c>
      <c r="N302" s="42" t="str">
        <f>IF(CONCATENATE(Table2[[#This Row],[Check 
Code]],Table2[[#This Row],[Check 
Funct.]],Table2[[#This Row],[Check 
Tech.]],Table2[[#This Row],[Check DROOLS]],Table2[[#This Row],[Check Domain]],Table2[[#This Row],[Check 
Tag]])="","",1)</f>
        <v/>
      </c>
    </row>
    <row r="303" spans="1:14" ht="25.5" x14ac:dyDescent="0.25">
      <c r="A303" s="51" t="s">
        <v>1047</v>
      </c>
      <c r="B303" s="46" t="s">
        <v>1048</v>
      </c>
      <c r="C303" s="48" t="s">
        <v>1049</v>
      </c>
      <c r="D303" s="48" t="s">
        <v>14</v>
      </c>
      <c r="E303" s="46" t="s">
        <v>9</v>
      </c>
      <c r="F303" s="46" t="s">
        <v>10</v>
      </c>
      <c r="G303" s="46" t="s">
        <v>1621</v>
      </c>
      <c r="H303" s="42" t="str">
        <f>IFERROR(IF(VLOOKUP(B303,'R&amp;C_5.15.1'!$B$2:$G$453,1,FALSE)=B303,"",),"NEW")</f>
        <v/>
      </c>
      <c r="I303" s="42" t="str">
        <f>IF(H303="NEW","NEW",IF(VLOOKUP(B303,'R&amp;C_5.15.1'!$B$2:$G$453,2,FALSE)=C303,"","UPDATED"))</f>
        <v/>
      </c>
      <c r="J303" s="42" t="str">
        <f>IF(H303="NEW","NEW",IF(VLOOKUP(B303,'R&amp;C_5.15.1'!$B$2:$G$453,3,FALSE)=D303,"","UPDATED"))</f>
        <v/>
      </c>
      <c r="K303" s="42" t="str">
        <f>IF(H303="NEW","NEW",IF(VLOOKUP(B303,'R&amp;C_5.15.1'!$B$2:$G$453,4,FALSE)=E303,"","UPDATED"))</f>
        <v/>
      </c>
      <c r="L303" s="42" t="str">
        <f>IF(H303="NEW","NEW",IF(VLOOKUP(B303,'R&amp;C_5.15.1'!$B$2:$G$453,5,FALSE)=F303,"","UPDATED"))</f>
        <v/>
      </c>
      <c r="M303" s="42" t="str">
        <f>IF(H303="NEW","NEW",IF(VLOOKUP(B303,'R&amp;C_5.15.1'!$B$2:$G$453,6,FALSE)=G303,"","UPDATED"))</f>
        <v/>
      </c>
      <c r="N303" s="42" t="str">
        <f>IF(CONCATENATE(Table2[[#This Row],[Check 
Code]],Table2[[#This Row],[Check 
Funct.]],Table2[[#This Row],[Check 
Tech.]],Table2[[#This Row],[Check DROOLS]],Table2[[#This Row],[Check Domain]],Table2[[#This Row],[Check 
Tag]])="","",1)</f>
        <v/>
      </c>
    </row>
    <row r="304" spans="1:14" ht="25.5" x14ac:dyDescent="0.25">
      <c r="A304" s="51" t="s">
        <v>1050</v>
      </c>
      <c r="B304" s="49" t="s">
        <v>1051</v>
      </c>
      <c r="C304" s="50" t="s">
        <v>1052</v>
      </c>
      <c r="D304" s="50" t="s">
        <v>14</v>
      </c>
      <c r="E304" s="49" t="s">
        <v>9</v>
      </c>
      <c r="F304" s="49" t="s">
        <v>10</v>
      </c>
      <c r="G304" s="49" t="s">
        <v>1593</v>
      </c>
      <c r="H304" s="42" t="str">
        <f>IFERROR(IF(VLOOKUP(B304,'R&amp;C_5.15.1'!$B$2:$G$453,1,FALSE)=B304,"",),"NEW")</f>
        <v/>
      </c>
      <c r="I304" s="42" t="str">
        <f>IF(H304="NEW","NEW",IF(VLOOKUP(B304,'R&amp;C_5.15.1'!$B$2:$G$453,2,FALSE)=C304,"","UPDATED"))</f>
        <v/>
      </c>
      <c r="J304" s="42" t="str">
        <f>IF(H304="NEW","NEW",IF(VLOOKUP(B304,'R&amp;C_5.15.1'!$B$2:$G$453,3,FALSE)=D304,"","UPDATED"))</f>
        <v/>
      </c>
      <c r="K304" s="42" t="str">
        <f>IF(H304="NEW","NEW",IF(VLOOKUP(B304,'R&amp;C_5.15.1'!$B$2:$G$453,4,FALSE)=E304,"","UPDATED"))</f>
        <v/>
      </c>
      <c r="L304" s="42" t="str">
        <f>IF(H304="NEW","NEW",IF(VLOOKUP(B304,'R&amp;C_5.15.1'!$B$2:$G$453,5,FALSE)=F304,"","UPDATED"))</f>
        <v/>
      </c>
      <c r="M304" s="42" t="str">
        <f>IF(H304="NEW","NEW",IF(VLOOKUP(B304,'R&amp;C_5.15.1'!$B$2:$G$453,6,FALSE)=G304,"","UPDATED"))</f>
        <v/>
      </c>
      <c r="N304" s="42" t="str">
        <f>IF(CONCATENATE(Table2[[#This Row],[Check 
Code]],Table2[[#This Row],[Check 
Funct.]],Table2[[#This Row],[Check 
Tech.]],Table2[[#This Row],[Check DROOLS]],Table2[[#This Row],[Check Domain]],Table2[[#This Row],[Check 
Tag]])="","",1)</f>
        <v/>
      </c>
    </row>
    <row r="305" spans="1:14" ht="38.25" x14ac:dyDescent="0.25">
      <c r="A305" s="51" t="s">
        <v>1053</v>
      </c>
      <c r="B305" s="46" t="s">
        <v>1054</v>
      </c>
      <c r="C305" s="48" t="s">
        <v>1055</v>
      </c>
      <c r="D305" s="48" t="s">
        <v>14</v>
      </c>
      <c r="E305" s="46" t="s">
        <v>9</v>
      </c>
      <c r="F305" s="46" t="s">
        <v>10</v>
      </c>
      <c r="G305" s="46" t="s">
        <v>1621</v>
      </c>
      <c r="H305" s="42" t="str">
        <f>IFERROR(IF(VLOOKUP(B305,'R&amp;C_5.15.1'!$B$2:$G$453,1,FALSE)=B305,"",),"NEW")</f>
        <v/>
      </c>
      <c r="I305" s="42" t="str">
        <f>IF(H305="NEW","NEW",IF(VLOOKUP(B305,'R&amp;C_5.15.1'!$B$2:$G$453,2,FALSE)=C305,"","UPDATED"))</f>
        <v/>
      </c>
      <c r="J305" s="42" t="str">
        <f>IF(H305="NEW","NEW",IF(VLOOKUP(B305,'R&amp;C_5.15.1'!$B$2:$G$453,3,FALSE)=D305,"","UPDATED"))</f>
        <v/>
      </c>
      <c r="K305" s="42" t="str">
        <f>IF(H305="NEW","NEW",IF(VLOOKUP(B305,'R&amp;C_5.15.1'!$B$2:$G$453,4,FALSE)=E305,"","UPDATED"))</f>
        <v/>
      </c>
      <c r="L305" s="42" t="str">
        <f>IF(H305="NEW","NEW",IF(VLOOKUP(B305,'R&amp;C_5.15.1'!$B$2:$G$453,5,FALSE)=F305,"","UPDATED"))</f>
        <v/>
      </c>
      <c r="M305" s="42" t="str">
        <f>IF(H305="NEW","NEW",IF(VLOOKUP(B305,'R&amp;C_5.15.1'!$B$2:$G$453,6,FALSE)=G305,"","UPDATED"))</f>
        <v/>
      </c>
      <c r="N305" s="42" t="str">
        <f>IF(CONCATENATE(Table2[[#This Row],[Check 
Code]],Table2[[#This Row],[Check 
Funct.]],Table2[[#This Row],[Check 
Tech.]],Table2[[#This Row],[Check DROOLS]],Table2[[#This Row],[Check Domain]],Table2[[#This Row],[Check 
Tag]])="","",1)</f>
        <v/>
      </c>
    </row>
    <row r="306" spans="1:14" ht="38.25" x14ac:dyDescent="0.25">
      <c r="A306" s="51" t="s">
        <v>1056</v>
      </c>
      <c r="B306" s="49" t="s">
        <v>1057</v>
      </c>
      <c r="C306" s="50" t="s">
        <v>1058</v>
      </c>
      <c r="D306" s="50" t="s">
        <v>14</v>
      </c>
      <c r="E306" s="49" t="s">
        <v>9</v>
      </c>
      <c r="F306" s="49" t="s">
        <v>10</v>
      </c>
      <c r="G306" s="49" t="s">
        <v>1635</v>
      </c>
      <c r="H306" s="42" t="str">
        <f>IFERROR(IF(VLOOKUP(B306,'R&amp;C_5.15.1'!$B$2:$G$453,1,FALSE)=B306,"",),"NEW")</f>
        <v/>
      </c>
      <c r="I306" s="42" t="str">
        <f>IF(H306="NEW","NEW",IF(VLOOKUP(B306,'R&amp;C_5.15.1'!$B$2:$G$453,2,FALSE)=C306,"","UPDATED"))</f>
        <v/>
      </c>
      <c r="J306" s="42" t="str">
        <f>IF(H306="NEW","NEW",IF(VLOOKUP(B306,'R&amp;C_5.15.1'!$B$2:$G$453,3,FALSE)=D306,"","UPDATED"))</f>
        <v/>
      </c>
      <c r="K306" s="42" t="str">
        <f>IF(H306="NEW","NEW",IF(VLOOKUP(B306,'R&amp;C_5.15.1'!$B$2:$G$453,4,FALSE)=E306,"","UPDATED"))</f>
        <v/>
      </c>
      <c r="L306" s="42" t="str">
        <f>IF(H306="NEW","NEW",IF(VLOOKUP(B306,'R&amp;C_5.15.1'!$B$2:$G$453,5,FALSE)=F306,"","UPDATED"))</f>
        <v/>
      </c>
      <c r="M306" s="42" t="str">
        <f>IF(H306="NEW","NEW",IF(VLOOKUP(B306,'R&amp;C_5.15.1'!$B$2:$G$453,6,FALSE)=G306,"","UPDATED"))</f>
        <v/>
      </c>
      <c r="N306" s="42" t="str">
        <f>IF(CONCATENATE(Table2[[#This Row],[Check 
Code]],Table2[[#This Row],[Check 
Funct.]],Table2[[#This Row],[Check 
Tech.]],Table2[[#This Row],[Check DROOLS]],Table2[[#This Row],[Check Domain]],Table2[[#This Row],[Check 
Tag]])="","",1)</f>
        <v/>
      </c>
    </row>
    <row r="307" spans="1:14" ht="25.5" x14ac:dyDescent="0.25">
      <c r="A307" s="51" t="s">
        <v>1059</v>
      </c>
      <c r="B307" s="46" t="s">
        <v>1060</v>
      </c>
      <c r="C307" s="48" t="s">
        <v>1061</v>
      </c>
      <c r="D307" s="48" t="s">
        <v>14</v>
      </c>
      <c r="E307" s="46" t="s">
        <v>9</v>
      </c>
      <c r="F307" s="46" t="s">
        <v>10</v>
      </c>
      <c r="G307" s="46" t="s">
        <v>1679</v>
      </c>
      <c r="H307" s="42" t="str">
        <f>IFERROR(IF(VLOOKUP(B307,'R&amp;C_5.15.1'!$B$2:$G$453,1,FALSE)=B307,"",),"NEW")</f>
        <v/>
      </c>
      <c r="I307" s="42" t="str">
        <f>IF(H307="NEW","NEW",IF(VLOOKUP(B307,'R&amp;C_5.15.1'!$B$2:$G$453,2,FALSE)=C307,"","UPDATED"))</f>
        <v/>
      </c>
      <c r="J307" s="42" t="str">
        <f>IF(H307="NEW","NEW",IF(VLOOKUP(B307,'R&amp;C_5.15.1'!$B$2:$G$453,3,FALSE)=D307,"","UPDATED"))</f>
        <v/>
      </c>
      <c r="K307" s="42" t="str">
        <f>IF(H307="NEW","NEW",IF(VLOOKUP(B307,'R&amp;C_5.15.1'!$B$2:$G$453,4,FALSE)=E307,"","UPDATED"))</f>
        <v/>
      </c>
      <c r="L307" s="42" t="str">
        <f>IF(H307="NEW","NEW",IF(VLOOKUP(B307,'R&amp;C_5.15.1'!$B$2:$G$453,5,FALSE)=F307,"","UPDATED"))</f>
        <v/>
      </c>
      <c r="M307" s="42" t="str">
        <f>IF(H307="NEW","NEW",IF(VLOOKUP(B307,'R&amp;C_5.15.1'!$B$2:$G$453,6,FALSE)=G307,"","UPDATED"))</f>
        <v/>
      </c>
      <c r="N307" s="42" t="str">
        <f>IF(CONCATENATE(Table2[[#This Row],[Check 
Code]],Table2[[#This Row],[Check 
Funct.]],Table2[[#This Row],[Check 
Tech.]],Table2[[#This Row],[Check DROOLS]],Table2[[#This Row],[Check Domain]],Table2[[#This Row],[Check 
Tag]])="","",1)</f>
        <v/>
      </c>
    </row>
    <row r="308" spans="1:14" ht="76.5" x14ac:dyDescent="0.25">
      <c r="A308" s="51" t="s">
        <v>1062</v>
      </c>
      <c r="B308" s="49" t="s">
        <v>1063</v>
      </c>
      <c r="C308" s="50" t="s">
        <v>1064</v>
      </c>
      <c r="D308" s="50" t="s">
        <v>14</v>
      </c>
      <c r="E308" s="49" t="s">
        <v>9</v>
      </c>
      <c r="F308" s="49" t="s">
        <v>10</v>
      </c>
      <c r="G308" s="49" t="s">
        <v>1630</v>
      </c>
      <c r="H308" s="42" t="str">
        <f>IFERROR(IF(VLOOKUP(B308,'R&amp;C_5.15.1'!$B$2:$G$453,1,FALSE)=B308,"",),"NEW")</f>
        <v/>
      </c>
      <c r="I308" s="42" t="str">
        <f>IF(H308="NEW","NEW",IF(VLOOKUP(B308,'R&amp;C_5.15.1'!$B$2:$G$453,2,FALSE)=C308,"","UPDATED"))</f>
        <v/>
      </c>
      <c r="J308" s="42" t="str">
        <f>IF(H308="NEW","NEW",IF(VLOOKUP(B308,'R&amp;C_5.15.1'!$B$2:$G$453,3,FALSE)=D308,"","UPDATED"))</f>
        <v/>
      </c>
      <c r="K308" s="42" t="str">
        <f>IF(H308="NEW","NEW",IF(VLOOKUP(B308,'R&amp;C_5.15.1'!$B$2:$G$453,4,FALSE)=E308,"","UPDATED"))</f>
        <v/>
      </c>
      <c r="L308" s="42" t="str">
        <f>IF(H308="NEW","NEW",IF(VLOOKUP(B308,'R&amp;C_5.15.1'!$B$2:$G$453,5,FALSE)=F308,"","UPDATED"))</f>
        <v/>
      </c>
      <c r="M308" s="42" t="str">
        <f>IF(H308="NEW","NEW",IF(VLOOKUP(B308,'R&amp;C_5.15.1'!$B$2:$G$453,6,FALSE)=G308,"","UPDATED"))</f>
        <v/>
      </c>
      <c r="N308" s="42" t="str">
        <f>IF(CONCATENATE(Table2[[#This Row],[Check 
Code]],Table2[[#This Row],[Check 
Funct.]],Table2[[#This Row],[Check 
Tech.]],Table2[[#This Row],[Check DROOLS]],Table2[[#This Row],[Check Domain]],Table2[[#This Row],[Check 
Tag]])="","",1)</f>
        <v/>
      </c>
    </row>
    <row r="309" spans="1:14" ht="25.5" x14ac:dyDescent="0.25">
      <c r="A309" s="51" t="s">
        <v>1065</v>
      </c>
      <c r="B309" s="46" t="s">
        <v>1066</v>
      </c>
      <c r="C309" s="48" t="s">
        <v>1067</v>
      </c>
      <c r="D309" s="48" t="s">
        <v>14</v>
      </c>
      <c r="E309" s="46" t="s">
        <v>9</v>
      </c>
      <c r="F309" s="46" t="s">
        <v>10</v>
      </c>
      <c r="G309" s="46" t="s">
        <v>1621</v>
      </c>
      <c r="H309" s="42" t="str">
        <f>IFERROR(IF(VLOOKUP(B309,'R&amp;C_5.15.1'!$B$2:$G$453,1,FALSE)=B309,"",),"NEW")</f>
        <v/>
      </c>
      <c r="I309" s="42" t="str">
        <f>IF(H309="NEW","NEW",IF(VLOOKUP(B309,'R&amp;C_5.15.1'!$B$2:$G$453,2,FALSE)=C309,"","UPDATED"))</f>
        <v/>
      </c>
      <c r="J309" s="42" t="str">
        <f>IF(H309="NEW","NEW",IF(VLOOKUP(B309,'R&amp;C_5.15.1'!$B$2:$G$453,3,FALSE)=D309,"","UPDATED"))</f>
        <v/>
      </c>
      <c r="K309" s="42" t="str">
        <f>IF(H309="NEW","NEW",IF(VLOOKUP(B309,'R&amp;C_5.15.1'!$B$2:$G$453,4,FALSE)=E309,"","UPDATED"))</f>
        <v/>
      </c>
      <c r="L309" s="42" t="str">
        <f>IF(H309="NEW","NEW",IF(VLOOKUP(B309,'R&amp;C_5.15.1'!$B$2:$G$453,5,FALSE)=F309,"","UPDATED"))</f>
        <v/>
      </c>
      <c r="M309" s="42" t="str">
        <f>IF(H309="NEW","NEW",IF(VLOOKUP(B309,'R&amp;C_5.15.1'!$B$2:$G$453,6,FALSE)=G309,"","UPDATED"))</f>
        <v/>
      </c>
      <c r="N309" s="42" t="str">
        <f>IF(CONCATENATE(Table2[[#This Row],[Check 
Code]],Table2[[#This Row],[Check 
Funct.]],Table2[[#This Row],[Check 
Tech.]],Table2[[#This Row],[Check DROOLS]],Table2[[#This Row],[Check Domain]],Table2[[#This Row],[Check 
Tag]])="","",1)</f>
        <v/>
      </c>
    </row>
    <row r="310" spans="1:14" ht="25.5" x14ac:dyDescent="0.25">
      <c r="A310" s="51" t="s">
        <v>1068</v>
      </c>
      <c r="B310" s="49" t="s">
        <v>1069</v>
      </c>
      <c r="C310" s="50" t="s">
        <v>1070</v>
      </c>
      <c r="D310" s="50" t="s">
        <v>14</v>
      </c>
      <c r="E310" s="49" t="s">
        <v>9</v>
      </c>
      <c r="F310" s="49" t="s">
        <v>10</v>
      </c>
      <c r="G310" s="49" t="s">
        <v>1621</v>
      </c>
      <c r="H310" s="42" t="str">
        <f>IFERROR(IF(VLOOKUP(B310,'R&amp;C_5.15.1'!$B$2:$G$453,1,FALSE)=B310,"",),"NEW")</f>
        <v/>
      </c>
      <c r="I310" s="42" t="str">
        <f>IF(H310="NEW","NEW",IF(VLOOKUP(B310,'R&amp;C_5.15.1'!$B$2:$G$453,2,FALSE)=C310,"","UPDATED"))</f>
        <v/>
      </c>
      <c r="J310" s="42" t="str">
        <f>IF(H310="NEW","NEW",IF(VLOOKUP(B310,'R&amp;C_5.15.1'!$B$2:$G$453,3,FALSE)=D310,"","UPDATED"))</f>
        <v/>
      </c>
      <c r="K310" s="42" t="str">
        <f>IF(H310="NEW","NEW",IF(VLOOKUP(B310,'R&amp;C_5.15.1'!$B$2:$G$453,4,FALSE)=E310,"","UPDATED"))</f>
        <v/>
      </c>
      <c r="L310" s="42" t="str">
        <f>IF(H310="NEW","NEW",IF(VLOOKUP(B310,'R&amp;C_5.15.1'!$B$2:$G$453,5,FALSE)=F310,"","UPDATED"))</f>
        <v/>
      </c>
      <c r="M310" s="42" t="str">
        <f>IF(H310="NEW","NEW",IF(VLOOKUP(B310,'R&amp;C_5.15.1'!$B$2:$G$453,6,FALSE)=G310,"","UPDATED"))</f>
        <v/>
      </c>
      <c r="N310" s="42" t="str">
        <f>IF(CONCATENATE(Table2[[#This Row],[Check 
Code]],Table2[[#This Row],[Check 
Funct.]],Table2[[#This Row],[Check 
Tech.]],Table2[[#This Row],[Check DROOLS]],Table2[[#This Row],[Check Domain]],Table2[[#This Row],[Check 
Tag]])="","",1)</f>
        <v/>
      </c>
    </row>
    <row r="311" spans="1:14" ht="25.5" x14ac:dyDescent="0.25">
      <c r="A311" s="51" t="s">
        <v>1071</v>
      </c>
      <c r="B311" s="46" t="s">
        <v>1072</v>
      </c>
      <c r="C311" s="48" t="s">
        <v>1073</v>
      </c>
      <c r="D311" s="48" t="s">
        <v>14</v>
      </c>
      <c r="E311" s="46" t="s">
        <v>9</v>
      </c>
      <c r="F311" s="46" t="s">
        <v>10</v>
      </c>
      <c r="G311" s="46" t="s">
        <v>1621</v>
      </c>
      <c r="H311" s="42" t="str">
        <f>IFERROR(IF(VLOOKUP(B311,'R&amp;C_5.15.1'!$B$2:$G$453,1,FALSE)=B311,"",),"NEW")</f>
        <v/>
      </c>
      <c r="I311" s="42" t="str">
        <f>IF(H311="NEW","NEW",IF(VLOOKUP(B311,'R&amp;C_5.15.1'!$B$2:$G$453,2,FALSE)=C311,"","UPDATED"))</f>
        <v/>
      </c>
      <c r="J311" s="42" t="str">
        <f>IF(H311="NEW","NEW",IF(VLOOKUP(B311,'R&amp;C_5.15.1'!$B$2:$G$453,3,FALSE)=D311,"","UPDATED"))</f>
        <v/>
      </c>
      <c r="K311" s="42" t="str">
        <f>IF(H311="NEW","NEW",IF(VLOOKUP(B311,'R&amp;C_5.15.1'!$B$2:$G$453,4,FALSE)=E311,"","UPDATED"))</f>
        <v/>
      </c>
      <c r="L311" s="42" t="str">
        <f>IF(H311="NEW","NEW",IF(VLOOKUP(B311,'R&amp;C_5.15.1'!$B$2:$G$453,5,FALSE)=F311,"","UPDATED"))</f>
        <v/>
      </c>
      <c r="M311" s="42" t="str">
        <f>IF(H311="NEW","NEW",IF(VLOOKUP(B311,'R&amp;C_5.15.1'!$B$2:$G$453,6,FALSE)=G311,"","UPDATED"))</f>
        <v/>
      </c>
      <c r="N311" s="42" t="str">
        <f>IF(CONCATENATE(Table2[[#This Row],[Check 
Code]],Table2[[#This Row],[Check 
Funct.]],Table2[[#This Row],[Check 
Tech.]],Table2[[#This Row],[Check DROOLS]],Table2[[#This Row],[Check Domain]],Table2[[#This Row],[Check 
Tag]])="","",1)</f>
        <v/>
      </c>
    </row>
    <row r="312" spans="1:14" ht="25.5" x14ac:dyDescent="0.25">
      <c r="A312" s="51" t="s">
        <v>1074</v>
      </c>
      <c r="B312" s="49" t="s">
        <v>1075</v>
      </c>
      <c r="C312" s="50" t="s">
        <v>1076</v>
      </c>
      <c r="D312" s="50" t="s">
        <v>14</v>
      </c>
      <c r="E312" s="49" t="s">
        <v>9</v>
      </c>
      <c r="F312" s="49" t="s">
        <v>10</v>
      </c>
      <c r="G312" s="49" t="s">
        <v>1621</v>
      </c>
      <c r="H312" s="42" t="str">
        <f>IFERROR(IF(VLOOKUP(B312,'R&amp;C_5.15.1'!$B$2:$G$453,1,FALSE)=B312,"",),"NEW")</f>
        <v/>
      </c>
      <c r="I312" s="42" t="str">
        <f>IF(H312="NEW","NEW",IF(VLOOKUP(B312,'R&amp;C_5.15.1'!$B$2:$G$453,2,FALSE)=C312,"","UPDATED"))</f>
        <v/>
      </c>
      <c r="J312" s="42" t="str">
        <f>IF(H312="NEW","NEW",IF(VLOOKUP(B312,'R&amp;C_5.15.1'!$B$2:$G$453,3,FALSE)=D312,"","UPDATED"))</f>
        <v/>
      </c>
      <c r="K312" s="42" t="str">
        <f>IF(H312="NEW","NEW",IF(VLOOKUP(B312,'R&amp;C_5.15.1'!$B$2:$G$453,4,FALSE)=E312,"","UPDATED"))</f>
        <v/>
      </c>
      <c r="L312" s="42" t="str">
        <f>IF(H312="NEW","NEW",IF(VLOOKUP(B312,'R&amp;C_5.15.1'!$B$2:$G$453,5,FALSE)=F312,"","UPDATED"))</f>
        <v/>
      </c>
      <c r="M312" s="42" t="str">
        <f>IF(H312="NEW","NEW",IF(VLOOKUP(B312,'R&amp;C_5.15.1'!$B$2:$G$453,6,FALSE)=G312,"","UPDATED"))</f>
        <v/>
      </c>
      <c r="N312" s="42" t="str">
        <f>IF(CONCATENATE(Table2[[#This Row],[Check 
Code]],Table2[[#This Row],[Check 
Funct.]],Table2[[#This Row],[Check 
Tech.]],Table2[[#This Row],[Check DROOLS]],Table2[[#This Row],[Check Domain]],Table2[[#This Row],[Check 
Tag]])="","",1)</f>
        <v/>
      </c>
    </row>
    <row r="313" spans="1:14" ht="25.5" x14ac:dyDescent="0.25">
      <c r="A313" s="51" t="s">
        <v>1077</v>
      </c>
      <c r="B313" s="46" t="s">
        <v>1078</v>
      </c>
      <c r="C313" s="48" t="s">
        <v>1079</v>
      </c>
      <c r="D313" s="48" t="s">
        <v>14</v>
      </c>
      <c r="E313" s="46" t="s">
        <v>9</v>
      </c>
      <c r="F313" s="46" t="s">
        <v>10</v>
      </c>
      <c r="G313" s="46" t="s">
        <v>1593</v>
      </c>
      <c r="H313" s="42" t="str">
        <f>IFERROR(IF(VLOOKUP(B313,'R&amp;C_5.15.1'!$B$2:$G$453,1,FALSE)=B313,"",),"NEW")</f>
        <v/>
      </c>
      <c r="I313" s="42" t="str">
        <f>IF(H313="NEW","NEW",IF(VLOOKUP(B313,'R&amp;C_5.15.1'!$B$2:$G$453,2,FALSE)=C313,"","UPDATED"))</f>
        <v/>
      </c>
      <c r="J313" s="42" t="str">
        <f>IF(H313="NEW","NEW",IF(VLOOKUP(B313,'R&amp;C_5.15.1'!$B$2:$G$453,3,FALSE)=D313,"","UPDATED"))</f>
        <v/>
      </c>
      <c r="K313" s="42" t="str">
        <f>IF(H313="NEW","NEW",IF(VLOOKUP(B313,'R&amp;C_5.15.1'!$B$2:$G$453,4,FALSE)=E313,"","UPDATED"))</f>
        <v/>
      </c>
      <c r="L313" s="42" t="str">
        <f>IF(H313="NEW","NEW",IF(VLOOKUP(B313,'R&amp;C_5.15.1'!$B$2:$G$453,5,FALSE)=F313,"","UPDATED"))</f>
        <v/>
      </c>
      <c r="M313" s="42" t="str">
        <f>IF(H313="NEW","NEW",IF(VLOOKUP(B313,'R&amp;C_5.15.1'!$B$2:$G$453,6,FALSE)=G313,"","UPDATED"))</f>
        <v/>
      </c>
      <c r="N313" s="42" t="str">
        <f>IF(CONCATENATE(Table2[[#This Row],[Check 
Code]],Table2[[#This Row],[Check 
Funct.]],Table2[[#This Row],[Check 
Tech.]],Table2[[#This Row],[Check DROOLS]],Table2[[#This Row],[Check Domain]],Table2[[#This Row],[Check 
Tag]])="","",1)</f>
        <v/>
      </c>
    </row>
    <row r="314" spans="1:14" ht="51" x14ac:dyDescent="0.25">
      <c r="A314" s="51" t="s">
        <v>1080</v>
      </c>
      <c r="B314" s="49" t="s">
        <v>1081</v>
      </c>
      <c r="C314" s="50" t="s">
        <v>1082</v>
      </c>
      <c r="D314" s="50" t="s">
        <v>14</v>
      </c>
      <c r="E314" s="49" t="s">
        <v>9</v>
      </c>
      <c r="F314" s="49" t="s">
        <v>10</v>
      </c>
      <c r="G314" s="49" t="s">
        <v>1635</v>
      </c>
      <c r="H314" s="42" t="str">
        <f>IFERROR(IF(VLOOKUP(B314,'R&amp;C_5.15.1'!$B$2:$G$453,1,FALSE)=B314,"",),"NEW")</f>
        <v/>
      </c>
      <c r="I314" s="42" t="str">
        <f>IF(H314="NEW","NEW",IF(VLOOKUP(B314,'R&amp;C_5.15.1'!$B$2:$G$453,2,FALSE)=C314,"","UPDATED"))</f>
        <v/>
      </c>
      <c r="J314" s="42" t="str">
        <f>IF(H314="NEW","NEW",IF(VLOOKUP(B314,'R&amp;C_5.15.1'!$B$2:$G$453,3,FALSE)=D314,"","UPDATED"))</f>
        <v/>
      </c>
      <c r="K314" s="42" t="str">
        <f>IF(H314="NEW","NEW",IF(VLOOKUP(B314,'R&amp;C_5.15.1'!$B$2:$G$453,4,FALSE)=E314,"","UPDATED"))</f>
        <v/>
      </c>
      <c r="L314" s="42" t="str">
        <f>IF(H314="NEW","NEW",IF(VLOOKUP(B314,'R&amp;C_5.15.1'!$B$2:$G$453,5,FALSE)=F314,"","UPDATED"))</f>
        <v/>
      </c>
      <c r="M314" s="42" t="str">
        <f>IF(H314="NEW","NEW",IF(VLOOKUP(B314,'R&amp;C_5.15.1'!$B$2:$G$453,6,FALSE)=G314,"","UPDATED"))</f>
        <v/>
      </c>
      <c r="N314" s="42" t="str">
        <f>IF(CONCATENATE(Table2[[#This Row],[Check 
Code]],Table2[[#This Row],[Check 
Funct.]],Table2[[#This Row],[Check 
Tech.]],Table2[[#This Row],[Check DROOLS]],Table2[[#This Row],[Check Domain]],Table2[[#This Row],[Check 
Tag]])="","",1)</f>
        <v/>
      </c>
    </row>
    <row r="315" spans="1:14" ht="51" x14ac:dyDescent="0.25">
      <c r="A315" s="51" t="s">
        <v>1083</v>
      </c>
      <c r="B315" s="46" t="s">
        <v>1084</v>
      </c>
      <c r="C315" s="48" t="s">
        <v>1085</v>
      </c>
      <c r="D315" s="48" t="s">
        <v>1040</v>
      </c>
      <c r="E315" s="46" t="s">
        <v>9</v>
      </c>
      <c r="F315" s="46" t="s">
        <v>10</v>
      </c>
      <c r="G315" s="46" t="s">
        <v>1640</v>
      </c>
      <c r="H315" s="42" t="str">
        <f>IFERROR(IF(VLOOKUP(B315,'R&amp;C_5.15.1'!$B$2:$G$453,1,FALSE)=B315,"",),"NEW")</f>
        <v/>
      </c>
      <c r="I315" s="42" t="str">
        <f>IF(H315="NEW","NEW",IF(VLOOKUP(B315,'R&amp;C_5.15.1'!$B$2:$G$453,2,FALSE)=C315,"","UPDATED"))</f>
        <v/>
      </c>
      <c r="J315" s="42" t="str">
        <f>IF(H315="NEW","NEW",IF(VLOOKUP(B315,'R&amp;C_5.15.1'!$B$2:$G$453,3,FALSE)=D315,"","UPDATED"))</f>
        <v/>
      </c>
      <c r="K315" s="42" t="str">
        <f>IF(H315="NEW","NEW",IF(VLOOKUP(B315,'R&amp;C_5.15.1'!$B$2:$G$453,4,FALSE)=E315,"","UPDATED"))</f>
        <v/>
      </c>
      <c r="L315" s="42" t="str">
        <f>IF(H315="NEW","NEW",IF(VLOOKUP(B315,'R&amp;C_5.15.1'!$B$2:$G$453,5,FALSE)=F315,"","UPDATED"))</f>
        <v/>
      </c>
      <c r="M315" s="42" t="str">
        <f>IF(H315="NEW","NEW",IF(VLOOKUP(B315,'R&amp;C_5.15.1'!$B$2:$G$453,6,FALSE)=G315,"","UPDATED"))</f>
        <v/>
      </c>
      <c r="N315" s="42" t="str">
        <f>IF(CONCATENATE(Table2[[#This Row],[Check 
Code]],Table2[[#This Row],[Check 
Funct.]],Table2[[#This Row],[Check 
Tech.]],Table2[[#This Row],[Check DROOLS]],Table2[[#This Row],[Check Domain]],Table2[[#This Row],[Check 
Tag]])="","",1)</f>
        <v/>
      </c>
    </row>
    <row r="316" spans="1:14" ht="51" x14ac:dyDescent="0.25">
      <c r="A316" s="51" t="s">
        <v>1086</v>
      </c>
      <c r="B316" s="49" t="s">
        <v>1087</v>
      </c>
      <c r="C316" s="50" t="s">
        <v>1088</v>
      </c>
      <c r="D316" s="50" t="s">
        <v>14</v>
      </c>
      <c r="E316" s="49" t="s">
        <v>9</v>
      </c>
      <c r="F316" s="49" t="s">
        <v>10</v>
      </c>
      <c r="G316" s="49" t="s">
        <v>1680</v>
      </c>
      <c r="H316" s="42" t="str">
        <f>IFERROR(IF(VLOOKUP(B316,'R&amp;C_5.15.1'!$B$2:$G$453,1,FALSE)=B316,"",),"NEW")</f>
        <v/>
      </c>
      <c r="I316" s="42" t="str">
        <f>IF(H316="NEW","NEW",IF(VLOOKUP(B316,'R&amp;C_5.15.1'!$B$2:$G$453,2,FALSE)=C316,"","UPDATED"))</f>
        <v/>
      </c>
      <c r="J316" s="42" t="str">
        <f>IF(H316="NEW","NEW",IF(VLOOKUP(B316,'R&amp;C_5.15.1'!$B$2:$G$453,3,FALSE)=D316,"","UPDATED"))</f>
        <v/>
      </c>
      <c r="K316" s="42" t="str">
        <f>IF(H316="NEW","NEW",IF(VLOOKUP(B316,'R&amp;C_5.15.1'!$B$2:$G$453,4,FALSE)=E316,"","UPDATED"))</f>
        <v/>
      </c>
      <c r="L316" s="42" t="str">
        <f>IF(H316="NEW","NEW",IF(VLOOKUP(B316,'R&amp;C_5.15.1'!$B$2:$G$453,5,FALSE)=F316,"","UPDATED"))</f>
        <v/>
      </c>
      <c r="M316" s="42" t="str">
        <f>IF(H316="NEW","NEW",IF(VLOOKUP(B316,'R&amp;C_5.15.1'!$B$2:$G$453,6,FALSE)=G316,"","UPDATED"))</f>
        <v/>
      </c>
      <c r="N316" s="42" t="str">
        <f>IF(CONCATENATE(Table2[[#This Row],[Check 
Code]],Table2[[#This Row],[Check 
Funct.]],Table2[[#This Row],[Check 
Tech.]],Table2[[#This Row],[Check DROOLS]],Table2[[#This Row],[Check Domain]],Table2[[#This Row],[Check 
Tag]])="","",1)</f>
        <v/>
      </c>
    </row>
    <row r="317" spans="1:14" ht="63.75" x14ac:dyDescent="0.25">
      <c r="A317" s="51" t="s">
        <v>1089</v>
      </c>
      <c r="B317" s="46" t="s">
        <v>1090</v>
      </c>
      <c r="C317" s="48" t="s">
        <v>1091</v>
      </c>
      <c r="D317" s="48" t="s">
        <v>14</v>
      </c>
      <c r="E317" s="46" t="s">
        <v>9</v>
      </c>
      <c r="F317" s="46" t="s">
        <v>10</v>
      </c>
      <c r="G317" s="46" t="s">
        <v>1681</v>
      </c>
      <c r="H317" s="42" t="str">
        <f>IFERROR(IF(VLOOKUP(B317,'R&amp;C_5.15.1'!$B$2:$G$453,1,FALSE)=B317,"",),"NEW")</f>
        <v/>
      </c>
      <c r="I317" s="42" t="str">
        <f>IF(H317="NEW","NEW",IF(VLOOKUP(B317,'R&amp;C_5.15.1'!$B$2:$G$453,2,FALSE)=C317,"","UPDATED"))</f>
        <v/>
      </c>
      <c r="J317" s="42" t="str">
        <f>IF(H317="NEW","NEW",IF(VLOOKUP(B317,'R&amp;C_5.15.1'!$B$2:$G$453,3,FALSE)=D317,"","UPDATED"))</f>
        <v/>
      </c>
      <c r="K317" s="42" t="str">
        <f>IF(H317="NEW","NEW",IF(VLOOKUP(B317,'R&amp;C_5.15.1'!$B$2:$G$453,4,FALSE)=E317,"","UPDATED"))</f>
        <v/>
      </c>
      <c r="L317" s="42" t="str">
        <f>IF(H317="NEW","NEW",IF(VLOOKUP(B317,'R&amp;C_5.15.1'!$B$2:$G$453,5,FALSE)=F317,"","UPDATED"))</f>
        <v/>
      </c>
      <c r="M317" s="42" t="str">
        <f>IF(H317="NEW","NEW",IF(VLOOKUP(B317,'R&amp;C_5.15.1'!$B$2:$G$453,6,FALSE)=G317,"","UPDATED"))</f>
        <v/>
      </c>
      <c r="N317" s="42" t="str">
        <f>IF(CONCATENATE(Table2[[#This Row],[Check 
Code]],Table2[[#This Row],[Check 
Funct.]],Table2[[#This Row],[Check 
Tech.]],Table2[[#This Row],[Check DROOLS]],Table2[[#This Row],[Check Domain]],Table2[[#This Row],[Check 
Tag]])="","",1)</f>
        <v/>
      </c>
    </row>
    <row r="318" spans="1:14" ht="25.5" x14ac:dyDescent="0.25">
      <c r="A318" s="51" t="s">
        <v>1092</v>
      </c>
      <c r="B318" s="49" t="s">
        <v>1093</v>
      </c>
      <c r="C318" s="50" t="s">
        <v>1094</v>
      </c>
      <c r="D318" s="50" t="s">
        <v>14</v>
      </c>
      <c r="E318" s="49" t="s">
        <v>9</v>
      </c>
      <c r="F318" s="49" t="s">
        <v>10</v>
      </c>
      <c r="G318" s="49" t="s">
        <v>1621</v>
      </c>
      <c r="H318" s="42" t="str">
        <f>IFERROR(IF(VLOOKUP(B318,'R&amp;C_5.15.1'!$B$2:$G$453,1,FALSE)=B318,"",),"NEW")</f>
        <v/>
      </c>
      <c r="I318" s="42" t="str">
        <f>IF(H318="NEW","NEW",IF(VLOOKUP(B318,'R&amp;C_5.15.1'!$B$2:$G$453,2,FALSE)=C318,"","UPDATED"))</f>
        <v/>
      </c>
      <c r="J318" s="42" t="str">
        <f>IF(H318="NEW","NEW",IF(VLOOKUP(B318,'R&amp;C_5.15.1'!$B$2:$G$453,3,FALSE)=D318,"","UPDATED"))</f>
        <v/>
      </c>
      <c r="K318" s="42" t="str">
        <f>IF(H318="NEW","NEW",IF(VLOOKUP(B318,'R&amp;C_5.15.1'!$B$2:$G$453,4,FALSE)=E318,"","UPDATED"))</f>
        <v/>
      </c>
      <c r="L318" s="42" t="str">
        <f>IF(H318="NEW","NEW",IF(VLOOKUP(B318,'R&amp;C_5.15.1'!$B$2:$G$453,5,FALSE)=F318,"","UPDATED"))</f>
        <v/>
      </c>
      <c r="M318" s="42" t="str">
        <f>IF(H318="NEW","NEW",IF(VLOOKUP(B318,'R&amp;C_5.15.1'!$B$2:$G$453,6,FALSE)=G318,"","UPDATED"))</f>
        <v/>
      </c>
      <c r="N318" s="42" t="str">
        <f>IF(CONCATENATE(Table2[[#This Row],[Check 
Code]],Table2[[#This Row],[Check 
Funct.]],Table2[[#This Row],[Check 
Tech.]],Table2[[#This Row],[Check DROOLS]],Table2[[#This Row],[Check Domain]],Table2[[#This Row],[Check 
Tag]])="","",1)</f>
        <v/>
      </c>
    </row>
    <row r="319" spans="1:14" ht="25.5" x14ac:dyDescent="0.25">
      <c r="A319" s="51" t="s">
        <v>1095</v>
      </c>
      <c r="B319" s="46" t="s">
        <v>1096</v>
      </c>
      <c r="C319" s="48" t="s">
        <v>1097</v>
      </c>
      <c r="D319" s="48" t="s">
        <v>1040</v>
      </c>
      <c r="E319" s="46" t="s">
        <v>9</v>
      </c>
      <c r="F319" s="46" t="s">
        <v>10</v>
      </c>
      <c r="G319" s="46" t="s">
        <v>1621</v>
      </c>
      <c r="H319" s="42" t="str">
        <f>IFERROR(IF(VLOOKUP(B319,'R&amp;C_5.15.1'!$B$2:$G$453,1,FALSE)=B319,"",),"NEW")</f>
        <v/>
      </c>
      <c r="I319" s="42" t="str">
        <f>IF(H319="NEW","NEW",IF(VLOOKUP(B319,'R&amp;C_5.15.1'!$B$2:$G$453,2,FALSE)=C319,"","UPDATED"))</f>
        <v/>
      </c>
      <c r="J319" s="42" t="str">
        <f>IF(H319="NEW","NEW",IF(VLOOKUP(B319,'R&amp;C_5.15.1'!$B$2:$G$453,3,FALSE)=D319,"","UPDATED"))</f>
        <v/>
      </c>
      <c r="K319" s="42" t="str">
        <f>IF(H319="NEW","NEW",IF(VLOOKUP(B319,'R&amp;C_5.15.1'!$B$2:$G$453,4,FALSE)=E319,"","UPDATED"))</f>
        <v/>
      </c>
      <c r="L319" s="42" t="str">
        <f>IF(H319="NEW","NEW",IF(VLOOKUP(B319,'R&amp;C_5.15.1'!$B$2:$G$453,5,FALSE)=F319,"","UPDATED"))</f>
        <v/>
      </c>
      <c r="M319" s="42" t="str">
        <f>IF(H319="NEW","NEW",IF(VLOOKUP(B319,'R&amp;C_5.15.1'!$B$2:$G$453,6,FALSE)=G319,"","UPDATED"))</f>
        <v/>
      </c>
      <c r="N319" s="42" t="str">
        <f>IF(CONCATENATE(Table2[[#This Row],[Check 
Code]],Table2[[#This Row],[Check 
Funct.]],Table2[[#This Row],[Check 
Tech.]],Table2[[#This Row],[Check DROOLS]],Table2[[#This Row],[Check Domain]],Table2[[#This Row],[Check 
Tag]])="","",1)</f>
        <v/>
      </c>
    </row>
    <row r="320" spans="1:14" ht="51" x14ac:dyDescent="0.25">
      <c r="A320" s="51" t="s">
        <v>1098</v>
      </c>
      <c r="B320" s="49" t="s">
        <v>1099</v>
      </c>
      <c r="C320" s="50" t="s">
        <v>1100</v>
      </c>
      <c r="D320" s="50" t="s">
        <v>14</v>
      </c>
      <c r="E320" s="49" t="s">
        <v>9</v>
      </c>
      <c r="F320" s="49" t="s">
        <v>10</v>
      </c>
      <c r="G320" s="49" t="s">
        <v>1593</v>
      </c>
      <c r="H320" s="42" t="str">
        <f>IFERROR(IF(VLOOKUP(B320,'R&amp;C_5.15.1'!$B$2:$G$453,1,FALSE)=B320,"",),"NEW")</f>
        <v/>
      </c>
      <c r="I320" s="42" t="str">
        <f>IF(H320="NEW","NEW",IF(VLOOKUP(B320,'R&amp;C_5.15.1'!$B$2:$G$453,2,FALSE)=C320,"","UPDATED"))</f>
        <v/>
      </c>
      <c r="J320" s="42" t="str">
        <f>IF(H320="NEW","NEW",IF(VLOOKUP(B320,'R&amp;C_5.15.1'!$B$2:$G$453,3,FALSE)=D320,"","UPDATED"))</f>
        <v/>
      </c>
      <c r="K320" s="42" t="str">
        <f>IF(H320="NEW","NEW",IF(VLOOKUP(B320,'R&amp;C_5.15.1'!$B$2:$G$453,4,FALSE)=E320,"","UPDATED"))</f>
        <v/>
      </c>
      <c r="L320" s="42" t="str">
        <f>IF(H320="NEW","NEW",IF(VLOOKUP(B320,'R&amp;C_5.15.1'!$B$2:$G$453,5,FALSE)=F320,"","UPDATED"))</f>
        <v/>
      </c>
      <c r="M320" s="42" t="str">
        <f>IF(H320="NEW","NEW",IF(VLOOKUP(B320,'R&amp;C_5.15.1'!$B$2:$G$453,6,FALSE)=G320,"","UPDATED"))</f>
        <v/>
      </c>
      <c r="N320" s="42" t="str">
        <f>IF(CONCATENATE(Table2[[#This Row],[Check 
Code]],Table2[[#This Row],[Check 
Funct.]],Table2[[#This Row],[Check 
Tech.]],Table2[[#This Row],[Check DROOLS]],Table2[[#This Row],[Check Domain]],Table2[[#This Row],[Check 
Tag]])="","",1)</f>
        <v/>
      </c>
    </row>
    <row r="321" spans="1:14" ht="76.5" x14ac:dyDescent="0.25">
      <c r="A321" s="51" t="s">
        <v>1101</v>
      </c>
      <c r="B321" s="46" t="s">
        <v>1102</v>
      </c>
      <c r="C321" s="48" t="s">
        <v>1103</v>
      </c>
      <c r="D321" s="48" t="s">
        <v>14</v>
      </c>
      <c r="E321" s="46" t="s">
        <v>9</v>
      </c>
      <c r="F321" s="46" t="s">
        <v>10</v>
      </c>
      <c r="G321" s="56" t="e">
        <v>#N/A</v>
      </c>
      <c r="H321" s="42" t="str">
        <f>IFERROR(IF(VLOOKUP(B321,'R&amp;C_5.15.1'!$B$2:$G$453,1,FALSE)=B321,"",),"NEW")</f>
        <v/>
      </c>
      <c r="I321" s="42" t="str">
        <f>IF(H321="NEW","NEW",IF(VLOOKUP(B321,'R&amp;C_5.15.1'!$B$2:$G$453,2,FALSE)=C321,"","UPDATED"))</f>
        <v/>
      </c>
      <c r="J321" s="42" t="str">
        <f>IF(H321="NEW","NEW",IF(VLOOKUP(B321,'R&amp;C_5.15.1'!$B$2:$G$453,3,FALSE)=D321,"","UPDATED"))</f>
        <v/>
      </c>
      <c r="K321" s="42" t="str">
        <f>IF(H321="NEW","NEW",IF(VLOOKUP(B321,'R&amp;C_5.15.1'!$B$2:$G$453,4,FALSE)=E321,"","UPDATED"))</f>
        <v/>
      </c>
      <c r="L321" s="42" t="str">
        <f>IF(H321="NEW","NEW",IF(VLOOKUP(B321,'R&amp;C_5.15.1'!$B$2:$G$453,5,FALSE)=F321,"","UPDATED"))</f>
        <v/>
      </c>
      <c r="M321" s="43" t="s">
        <v>1855</v>
      </c>
      <c r="N321" s="42">
        <f>IF(CONCATENATE(Table2[[#This Row],[Check 
Code]],Table2[[#This Row],[Check 
Funct.]],Table2[[#This Row],[Check 
Tech.]],Table2[[#This Row],[Check DROOLS]],Table2[[#This Row],[Check Domain]],Table2[[#This Row],[Check 
Tag]])="","",1)</f>
        <v>1</v>
      </c>
    </row>
    <row r="322" spans="1:14" ht="25.5" x14ac:dyDescent="0.25">
      <c r="A322" s="51" t="s">
        <v>1104</v>
      </c>
      <c r="B322" s="49" t="s">
        <v>1105</v>
      </c>
      <c r="C322" s="50" t="s">
        <v>1106</v>
      </c>
      <c r="D322" s="50" t="s">
        <v>14</v>
      </c>
      <c r="E322" s="49" t="s">
        <v>9</v>
      </c>
      <c r="F322" s="49" t="s">
        <v>10</v>
      </c>
      <c r="G322" s="49" t="s">
        <v>1593</v>
      </c>
      <c r="H322" s="42" t="str">
        <f>IFERROR(IF(VLOOKUP(B322,'R&amp;C_5.15.1'!$B$2:$G$453,1,FALSE)=B322,"",),"NEW")</f>
        <v/>
      </c>
      <c r="I322" s="42" t="str">
        <f>IF(H322="NEW","NEW",IF(VLOOKUP(B322,'R&amp;C_5.15.1'!$B$2:$G$453,2,FALSE)=C322,"","UPDATED"))</f>
        <v/>
      </c>
      <c r="J322" s="42" t="str">
        <f>IF(H322="NEW","NEW",IF(VLOOKUP(B322,'R&amp;C_5.15.1'!$B$2:$G$453,3,FALSE)=D322,"","UPDATED"))</f>
        <v/>
      </c>
      <c r="K322" s="42" t="str">
        <f>IF(H322="NEW","NEW",IF(VLOOKUP(B322,'R&amp;C_5.15.1'!$B$2:$G$453,4,FALSE)=E322,"","UPDATED"))</f>
        <v/>
      </c>
      <c r="L322" s="42" t="str">
        <f>IF(H322="NEW","NEW",IF(VLOOKUP(B322,'R&amp;C_5.15.1'!$B$2:$G$453,5,FALSE)=F322,"","UPDATED"))</f>
        <v/>
      </c>
      <c r="M322" s="42" t="str">
        <f>IF(H322="NEW","NEW",IF(VLOOKUP(B322,'R&amp;C_5.15.1'!$B$2:$G$453,6,FALSE)=G322,"","UPDATED"))</f>
        <v/>
      </c>
      <c r="N322" s="42" t="str">
        <f>IF(CONCATENATE(Table2[[#This Row],[Check 
Code]],Table2[[#This Row],[Check 
Funct.]],Table2[[#This Row],[Check 
Tech.]],Table2[[#This Row],[Check DROOLS]],Table2[[#This Row],[Check Domain]],Table2[[#This Row],[Check 
Tag]])="","",1)</f>
        <v/>
      </c>
    </row>
    <row r="323" spans="1:14" ht="63.75" x14ac:dyDescent="0.25">
      <c r="A323" s="51" t="s">
        <v>1107</v>
      </c>
      <c r="B323" s="46" t="s">
        <v>1108</v>
      </c>
      <c r="C323" s="48" t="s">
        <v>1109</v>
      </c>
      <c r="D323" s="48" t="s">
        <v>14</v>
      </c>
      <c r="E323" s="46" t="s">
        <v>9</v>
      </c>
      <c r="F323" s="46" t="s">
        <v>10</v>
      </c>
      <c r="G323" s="46" t="s">
        <v>1682</v>
      </c>
      <c r="H323" s="42" t="str">
        <f>IFERROR(IF(VLOOKUP(B323,'R&amp;C_5.15.1'!$B$2:$G$453,1,FALSE)=B323,"",),"NEW")</f>
        <v/>
      </c>
      <c r="I323" s="42" t="str">
        <f>IF(H323="NEW","NEW",IF(VLOOKUP(B323,'R&amp;C_5.15.1'!$B$2:$G$453,2,FALSE)=C323,"","UPDATED"))</f>
        <v/>
      </c>
      <c r="J323" s="42" t="str">
        <f>IF(H323="NEW","NEW",IF(VLOOKUP(B323,'R&amp;C_5.15.1'!$B$2:$G$453,3,FALSE)=D323,"","UPDATED"))</f>
        <v/>
      </c>
      <c r="K323" s="42" t="str">
        <f>IF(H323="NEW","NEW",IF(VLOOKUP(B323,'R&amp;C_5.15.1'!$B$2:$G$453,4,FALSE)=E323,"","UPDATED"))</f>
        <v/>
      </c>
      <c r="L323" s="42" t="str">
        <f>IF(H323="NEW","NEW",IF(VLOOKUP(B323,'R&amp;C_5.15.1'!$B$2:$G$453,5,FALSE)=F323,"","UPDATED"))</f>
        <v/>
      </c>
      <c r="M323" s="42" t="str">
        <f>IF(H323="NEW","NEW",IF(VLOOKUP(B323,'R&amp;C_5.15.1'!$B$2:$G$453,6,FALSE)=G323,"","UPDATED"))</f>
        <v/>
      </c>
      <c r="N323" s="42" t="str">
        <f>IF(CONCATENATE(Table2[[#This Row],[Check 
Code]],Table2[[#This Row],[Check 
Funct.]],Table2[[#This Row],[Check 
Tech.]],Table2[[#This Row],[Check DROOLS]],Table2[[#This Row],[Check Domain]],Table2[[#This Row],[Check 
Tag]])="","",1)</f>
        <v/>
      </c>
    </row>
    <row r="324" spans="1:14" ht="38.25" x14ac:dyDescent="0.25">
      <c r="A324" s="51" t="s">
        <v>1110</v>
      </c>
      <c r="B324" s="49" t="s">
        <v>1111</v>
      </c>
      <c r="C324" s="50" t="s">
        <v>1112</v>
      </c>
      <c r="D324" s="50" t="s">
        <v>14</v>
      </c>
      <c r="E324" s="49" t="s">
        <v>15</v>
      </c>
      <c r="F324" s="49" t="s">
        <v>10</v>
      </c>
      <c r="G324" s="49" t="s">
        <v>1621</v>
      </c>
      <c r="H324" s="42" t="str">
        <f>IFERROR(IF(VLOOKUP(B324,'R&amp;C_5.15.1'!$B$2:$G$453,1,FALSE)=B324,"",),"NEW")</f>
        <v/>
      </c>
      <c r="I324" s="42" t="str">
        <f>IF(H324="NEW","NEW",IF(VLOOKUP(B324,'R&amp;C_5.15.1'!$B$2:$G$453,2,FALSE)=C324,"","UPDATED"))</f>
        <v/>
      </c>
      <c r="J324" s="42" t="str">
        <f>IF(H324="NEW","NEW",IF(VLOOKUP(B324,'R&amp;C_5.15.1'!$B$2:$G$453,3,FALSE)=D324,"","UPDATED"))</f>
        <v/>
      </c>
      <c r="K324" s="42" t="str">
        <f>IF(H324="NEW","NEW",IF(VLOOKUP(B324,'R&amp;C_5.15.1'!$B$2:$G$453,4,FALSE)=E324,"","UPDATED"))</f>
        <v/>
      </c>
      <c r="L324" s="42" t="str">
        <f>IF(H324="NEW","NEW",IF(VLOOKUP(B324,'R&amp;C_5.15.1'!$B$2:$G$453,5,FALSE)=F324,"","UPDATED"))</f>
        <v/>
      </c>
      <c r="M324" s="42" t="str">
        <f>IF(H324="NEW","NEW",IF(VLOOKUP(B324,'R&amp;C_5.15.1'!$B$2:$G$453,6,FALSE)=G324,"","UPDATED"))</f>
        <v/>
      </c>
      <c r="N324" s="42" t="str">
        <f>IF(CONCATENATE(Table2[[#This Row],[Check 
Code]],Table2[[#This Row],[Check 
Funct.]],Table2[[#This Row],[Check 
Tech.]],Table2[[#This Row],[Check DROOLS]],Table2[[#This Row],[Check Domain]],Table2[[#This Row],[Check 
Tag]])="","",1)</f>
        <v/>
      </c>
    </row>
    <row r="325" spans="1:14" ht="51" x14ac:dyDescent="0.25">
      <c r="A325" s="51" t="s">
        <v>1113</v>
      </c>
      <c r="B325" s="46" t="s">
        <v>1114</v>
      </c>
      <c r="C325" s="48" t="s">
        <v>1115</v>
      </c>
      <c r="D325" s="48" t="s">
        <v>14</v>
      </c>
      <c r="E325" s="46" t="s">
        <v>9</v>
      </c>
      <c r="F325" s="46" t="s">
        <v>10</v>
      </c>
      <c r="G325" s="56" t="e">
        <v>#N/A</v>
      </c>
      <c r="H325" s="42" t="str">
        <f>IFERROR(IF(VLOOKUP(B325,'R&amp;C_5.15.1'!$B$2:$G$453,1,FALSE)=B325,"",),"NEW")</f>
        <v/>
      </c>
      <c r="I325" s="42" t="str">
        <f>IF(H325="NEW","NEW",IF(VLOOKUP(B325,'R&amp;C_5.15.1'!$B$2:$G$453,2,FALSE)=C325,"","UPDATED"))</f>
        <v/>
      </c>
      <c r="J325" s="42" t="str">
        <f>IF(H325="NEW","NEW",IF(VLOOKUP(B325,'R&amp;C_5.15.1'!$B$2:$G$453,3,FALSE)=D325,"","UPDATED"))</f>
        <v/>
      </c>
      <c r="K325" s="42" t="str">
        <f>IF(H325="NEW","NEW",IF(VLOOKUP(B325,'R&amp;C_5.15.1'!$B$2:$G$453,4,FALSE)=E325,"","UPDATED"))</f>
        <v/>
      </c>
      <c r="L325" s="42" t="str">
        <f>IF(H325="NEW","NEW",IF(VLOOKUP(B325,'R&amp;C_5.15.1'!$B$2:$G$453,5,FALSE)=F325,"","UPDATED"))</f>
        <v/>
      </c>
      <c r="M325" s="43" t="s">
        <v>1855</v>
      </c>
      <c r="N325" s="42">
        <f>IF(CONCATENATE(Table2[[#This Row],[Check 
Code]],Table2[[#This Row],[Check 
Funct.]],Table2[[#This Row],[Check 
Tech.]],Table2[[#This Row],[Check DROOLS]],Table2[[#This Row],[Check Domain]],Table2[[#This Row],[Check 
Tag]])="","",1)</f>
        <v>1</v>
      </c>
    </row>
    <row r="326" spans="1:14" ht="63.75" x14ac:dyDescent="0.25">
      <c r="A326" s="51" t="s">
        <v>1116</v>
      </c>
      <c r="B326" s="49" t="s">
        <v>1117</v>
      </c>
      <c r="C326" s="50" t="s">
        <v>1118</v>
      </c>
      <c r="D326" s="50" t="s">
        <v>14</v>
      </c>
      <c r="E326" s="49" t="s">
        <v>9</v>
      </c>
      <c r="F326" s="49" t="s">
        <v>10</v>
      </c>
      <c r="G326" s="49" t="s">
        <v>1593</v>
      </c>
      <c r="H326" s="42" t="str">
        <f>IFERROR(IF(VLOOKUP(B326,'R&amp;C_5.15.1'!$B$2:$G$453,1,FALSE)=B326,"",),"NEW")</f>
        <v/>
      </c>
      <c r="I326" s="42" t="str">
        <f>IF(H326="NEW","NEW",IF(VLOOKUP(B326,'R&amp;C_5.15.1'!$B$2:$G$453,2,FALSE)=C326,"","UPDATED"))</f>
        <v/>
      </c>
      <c r="J326" s="42" t="str">
        <f>IF(H326="NEW","NEW",IF(VLOOKUP(B326,'R&amp;C_5.15.1'!$B$2:$G$453,3,FALSE)=D326,"","UPDATED"))</f>
        <v/>
      </c>
      <c r="K326" s="42" t="str">
        <f>IF(H326="NEW","NEW",IF(VLOOKUP(B326,'R&amp;C_5.15.1'!$B$2:$G$453,4,FALSE)=E326,"","UPDATED"))</f>
        <v/>
      </c>
      <c r="L326" s="42" t="str">
        <f>IF(H326="NEW","NEW",IF(VLOOKUP(B326,'R&amp;C_5.15.1'!$B$2:$G$453,5,FALSE)=F326,"","UPDATED"))</f>
        <v/>
      </c>
      <c r="M326" s="42" t="str">
        <f>IF(H326="NEW","NEW",IF(VLOOKUP(B326,'R&amp;C_5.15.1'!$B$2:$G$453,6,FALSE)=G326,"","UPDATED"))</f>
        <v/>
      </c>
      <c r="N326" s="42" t="str">
        <f>IF(CONCATENATE(Table2[[#This Row],[Check 
Code]],Table2[[#This Row],[Check 
Funct.]],Table2[[#This Row],[Check 
Tech.]],Table2[[#This Row],[Check DROOLS]],Table2[[#This Row],[Check Domain]],Table2[[#This Row],[Check 
Tag]])="","",1)</f>
        <v/>
      </c>
    </row>
    <row r="327" spans="1:14" ht="76.5" x14ac:dyDescent="0.25">
      <c r="A327" s="51" t="s">
        <v>1119</v>
      </c>
      <c r="B327" s="46" t="s">
        <v>1120</v>
      </c>
      <c r="C327" s="48" t="s">
        <v>1121</v>
      </c>
      <c r="D327" s="48" t="s">
        <v>14</v>
      </c>
      <c r="E327" s="46" t="s">
        <v>9</v>
      </c>
      <c r="F327" s="46" t="s">
        <v>10</v>
      </c>
      <c r="G327" s="46" t="s">
        <v>1683</v>
      </c>
      <c r="H327" s="42" t="str">
        <f>IFERROR(IF(VLOOKUP(B327,'R&amp;C_5.15.1'!$B$2:$G$453,1,FALSE)=B327,"",),"NEW")</f>
        <v/>
      </c>
      <c r="I327" s="42" t="str">
        <f>IF(H327="NEW","NEW",IF(VLOOKUP(B327,'R&amp;C_5.15.1'!$B$2:$G$453,2,FALSE)=C327,"","UPDATED"))</f>
        <v/>
      </c>
      <c r="J327" s="42" t="str">
        <f>IF(H327="NEW","NEW",IF(VLOOKUP(B327,'R&amp;C_5.15.1'!$B$2:$G$453,3,FALSE)=D327,"","UPDATED"))</f>
        <v/>
      </c>
      <c r="K327" s="42" t="str">
        <f>IF(H327="NEW","NEW",IF(VLOOKUP(B327,'R&amp;C_5.15.1'!$B$2:$G$453,4,FALSE)=E327,"","UPDATED"))</f>
        <v/>
      </c>
      <c r="L327" s="42" t="str">
        <f>IF(H327="NEW","NEW",IF(VLOOKUP(B327,'R&amp;C_5.15.1'!$B$2:$G$453,5,FALSE)=F327,"","UPDATED"))</f>
        <v/>
      </c>
      <c r="M327" s="42" t="str">
        <f>IF(H327="NEW","NEW",IF(VLOOKUP(B327,'R&amp;C_5.15.1'!$B$2:$G$453,6,FALSE)=G327,"","UPDATED"))</f>
        <v/>
      </c>
      <c r="N327" s="42" t="str">
        <f>IF(CONCATENATE(Table2[[#This Row],[Check 
Code]],Table2[[#This Row],[Check 
Funct.]],Table2[[#This Row],[Check 
Tech.]],Table2[[#This Row],[Check DROOLS]],Table2[[#This Row],[Check Domain]],Table2[[#This Row],[Check 
Tag]])="","",1)</f>
        <v/>
      </c>
    </row>
    <row r="328" spans="1:14" ht="38.25" x14ac:dyDescent="0.25">
      <c r="A328" s="51" t="s">
        <v>1122</v>
      </c>
      <c r="B328" s="49" t="s">
        <v>1123</v>
      </c>
      <c r="C328" s="50" t="s">
        <v>1124</v>
      </c>
      <c r="D328" s="50" t="s">
        <v>14</v>
      </c>
      <c r="E328" s="49" t="s">
        <v>9</v>
      </c>
      <c r="F328" s="49" t="s">
        <v>10</v>
      </c>
      <c r="G328" s="49" t="s">
        <v>1658</v>
      </c>
      <c r="H328" s="42" t="str">
        <f>IFERROR(IF(VLOOKUP(B328,'R&amp;C_5.15.1'!$B$2:$G$453,1,FALSE)=B328,"",),"NEW")</f>
        <v/>
      </c>
      <c r="I328" s="42" t="str">
        <f>IF(H328="NEW","NEW",IF(VLOOKUP(B328,'R&amp;C_5.15.1'!$B$2:$G$453,2,FALSE)=C328,"","UPDATED"))</f>
        <v/>
      </c>
      <c r="J328" s="42" t="str">
        <f>IF(H328="NEW","NEW",IF(VLOOKUP(B328,'R&amp;C_5.15.1'!$B$2:$G$453,3,FALSE)=D328,"","UPDATED"))</f>
        <v/>
      </c>
      <c r="K328" s="42" t="str">
        <f>IF(H328="NEW","NEW",IF(VLOOKUP(B328,'R&amp;C_5.15.1'!$B$2:$G$453,4,FALSE)=E328,"","UPDATED"))</f>
        <v/>
      </c>
      <c r="L328" s="42" t="str">
        <f>IF(H328="NEW","NEW",IF(VLOOKUP(B328,'R&amp;C_5.15.1'!$B$2:$G$453,5,FALSE)=F328,"","UPDATED"))</f>
        <v/>
      </c>
      <c r="M328" s="42" t="str">
        <f>IF(H328="NEW","NEW",IF(VLOOKUP(B328,'R&amp;C_5.15.1'!$B$2:$G$453,6,FALSE)=G328,"","UPDATED"))</f>
        <v/>
      </c>
      <c r="N328" s="42" t="str">
        <f>IF(CONCATENATE(Table2[[#This Row],[Check 
Code]],Table2[[#This Row],[Check 
Funct.]],Table2[[#This Row],[Check 
Tech.]],Table2[[#This Row],[Check DROOLS]],Table2[[#This Row],[Check Domain]],Table2[[#This Row],[Check 
Tag]])="","",1)</f>
        <v/>
      </c>
    </row>
    <row r="329" spans="1:14" ht="38.25" x14ac:dyDescent="0.25">
      <c r="A329" s="51" t="s">
        <v>1125</v>
      </c>
      <c r="B329" s="46" t="s">
        <v>1126</v>
      </c>
      <c r="C329" s="48" t="s">
        <v>1127</v>
      </c>
      <c r="D329" s="48" t="s">
        <v>14</v>
      </c>
      <c r="E329" s="46" t="s">
        <v>9</v>
      </c>
      <c r="F329" s="46" t="s">
        <v>1128</v>
      </c>
      <c r="G329" s="46" t="s">
        <v>1613</v>
      </c>
      <c r="H329" s="42" t="str">
        <f>IFERROR(IF(VLOOKUP(B329,'R&amp;C_5.15.1'!$B$2:$G$453,1,FALSE)=B329,"",),"NEW")</f>
        <v/>
      </c>
      <c r="I329" s="42" t="str">
        <f>IF(H329="NEW","NEW",IF(VLOOKUP(B329,'R&amp;C_5.15.1'!$B$2:$G$453,2,FALSE)=C329,"","UPDATED"))</f>
        <v/>
      </c>
      <c r="J329" s="42" t="str">
        <f>IF(H329="NEW","NEW",IF(VLOOKUP(B329,'R&amp;C_5.15.1'!$B$2:$G$453,3,FALSE)=D329,"","UPDATED"))</f>
        <v/>
      </c>
      <c r="K329" s="42" t="str">
        <f>IF(H329="NEW","NEW",IF(VLOOKUP(B329,'R&amp;C_5.15.1'!$B$2:$G$453,4,FALSE)=E329,"","UPDATED"))</f>
        <v/>
      </c>
      <c r="L329" s="42" t="str">
        <f>IF(H329="NEW","NEW",IF(VLOOKUP(B329,'R&amp;C_5.15.1'!$B$2:$G$453,5,FALSE)=F329,"","UPDATED"))</f>
        <v/>
      </c>
      <c r="M329" s="42" t="str">
        <f>IF(H329="NEW","NEW",IF(VLOOKUP(B329,'R&amp;C_5.15.1'!$B$2:$G$453,6,FALSE)=G329,"","UPDATED"))</f>
        <v/>
      </c>
      <c r="N329" s="42" t="str">
        <f>IF(CONCATENATE(Table2[[#This Row],[Check 
Code]],Table2[[#This Row],[Check 
Funct.]],Table2[[#This Row],[Check 
Tech.]],Table2[[#This Row],[Check DROOLS]],Table2[[#This Row],[Check Domain]],Table2[[#This Row],[Check 
Tag]])="","",1)</f>
        <v/>
      </c>
    </row>
    <row r="330" spans="1:14" ht="38.25" x14ac:dyDescent="0.25">
      <c r="A330" s="51" t="s">
        <v>1129</v>
      </c>
      <c r="B330" s="49" t="s">
        <v>1130</v>
      </c>
      <c r="C330" s="50" t="s">
        <v>1131</v>
      </c>
      <c r="D330" s="50" t="s">
        <v>14</v>
      </c>
      <c r="E330" s="49" t="s">
        <v>9</v>
      </c>
      <c r="F330" s="49" t="s">
        <v>1128</v>
      </c>
      <c r="G330" s="49" t="s">
        <v>1684</v>
      </c>
      <c r="H330" s="42" t="str">
        <f>IFERROR(IF(VLOOKUP(B330,'R&amp;C_5.15.1'!$B$2:$G$453,1,FALSE)=B330,"",),"NEW")</f>
        <v/>
      </c>
      <c r="I330" s="42" t="str">
        <f>IF(H330="NEW","NEW",IF(VLOOKUP(B330,'R&amp;C_5.15.1'!$B$2:$G$453,2,FALSE)=C330,"","UPDATED"))</f>
        <v/>
      </c>
      <c r="J330" s="42" t="str">
        <f>IF(H330="NEW","NEW",IF(VLOOKUP(B330,'R&amp;C_5.15.1'!$B$2:$G$453,3,FALSE)=D330,"","UPDATED"))</f>
        <v/>
      </c>
      <c r="K330" s="42" t="str">
        <f>IF(H330="NEW","NEW",IF(VLOOKUP(B330,'R&amp;C_5.15.1'!$B$2:$G$453,4,FALSE)=E330,"","UPDATED"))</f>
        <v/>
      </c>
      <c r="L330" s="42" t="str">
        <f>IF(H330="NEW","NEW",IF(VLOOKUP(B330,'R&amp;C_5.15.1'!$B$2:$G$453,5,FALSE)=F330,"","UPDATED"))</f>
        <v/>
      </c>
      <c r="M330" s="42" t="str">
        <f>IF(H330="NEW","NEW",IF(VLOOKUP(B330,'R&amp;C_5.15.1'!$B$2:$G$453,6,FALSE)=G330,"","UPDATED"))</f>
        <v/>
      </c>
      <c r="N330" s="42" t="str">
        <f>IF(CONCATENATE(Table2[[#This Row],[Check 
Code]],Table2[[#This Row],[Check 
Funct.]],Table2[[#This Row],[Check 
Tech.]],Table2[[#This Row],[Check DROOLS]],Table2[[#This Row],[Check Domain]],Table2[[#This Row],[Check 
Tag]])="","",1)</f>
        <v/>
      </c>
    </row>
    <row r="331" spans="1:14" ht="25.5" x14ac:dyDescent="0.25">
      <c r="A331" s="51" t="s">
        <v>1132</v>
      </c>
      <c r="B331" s="46" t="s">
        <v>1133</v>
      </c>
      <c r="C331" s="48" t="s">
        <v>1134</v>
      </c>
      <c r="D331" s="48" t="s">
        <v>14</v>
      </c>
      <c r="E331" s="46" t="s">
        <v>9</v>
      </c>
      <c r="F331" s="46" t="s">
        <v>10</v>
      </c>
      <c r="G331" s="46" t="s">
        <v>1632</v>
      </c>
      <c r="H331" s="42" t="str">
        <f>IFERROR(IF(VLOOKUP(B331,'R&amp;C_5.15.1'!$B$2:$G$453,1,FALSE)=B331,"",),"NEW")</f>
        <v/>
      </c>
      <c r="I331" s="42" t="str">
        <f>IF(H331="NEW","NEW",IF(VLOOKUP(B331,'R&amp;C_5.15.1'!$B$2:$G$453,2,FALSE)=C331,"","UPDATED"))</f>
        <v/>
      </c>
      <c r="J331" s="42" t="str">
        <f>IF(H331="NEW","NEW",IF(VLOOKUP(B331,'R&amp;C_5.15.1'!$B$2:$G$453,3,FALSE)=D331,"","UPDATED"))</f>
        <v/>
      </c>
      <c r="K331" s="42" t="str">
        <f>IF(H331="NEW","NEW",IF(VLOOKUP(B331,'R&amp;C_5.15.1'!$B$2:$G$453,4,FALSE)=E331,"","UPDATED"))</f>
        <v/>
      </c>
      <c r="L331" s="42" t="str">
        <f>IF(H331="NEW","NEW",IF(VLOOKUP(B331,'R&amp;C_5.15.1'!$B$2:$G$453,5,FALSE)=F331,"","UPDATED"))</f>
        <v/>
      </c>
      <c r="M331" s="42" t="str">
        <f>IF(H331="NEW","NEW",IF(VLOOKUP(B331,'R&amp;C_5.15.1'!$B$2:$G$453,6,FALSE)=G331,"","UPDATED"))</f>
        <v/>
      </c>
      <c r="N331" s="42" t="str">
        <f>IF(CONCATENATE(Table2[[#This Row],[Check 
Code]],Table2[[#This Row],[Check 
Funct.]],Table2[[#This Row],[Check 
Tech.]],Table2[[#This Row],[Check DROOLS]],Table2[[#This Row],[Check Domain]],Table2[[#This Row],[Check 
Tag]])="","",1)</f>
        <v/>
      </c>
    </row>
    <row r="332" spans="1:14" ht="89.25" x14ac:dyDescent="0.25">
      <c r="A332" s="51" t="s">
        <v>1135</v>
      </c>
      <c r="B332" s="49" t="s">
        <v>1136</v>
      </c>
      <c r="C332" s="50" t="s">
        <v>1137</v>
      </c>
      <c r="D332" s="50" t="s">
        <v>14</v>
      </c>
      <c r="E332" s="49" t="s">
        <v>9</v>
      </c>
      <c r="F332" s="49" t="s">
        <v>10</v>
      </c>
      <c r="G332" s="49" t="s">
        <v>1685</v>
      </c>
      <c r="H332" s="42" t="str">
        <f>IFERROR(IF(VLOOKUP(B332,'R&amp;C_5.15.1'!$B$2:$G$453,1,FALSE)=B332,"",),"NEW")</f>
        <v/>
      </c>
      <c r="I332" s="42" t="str">
        <f>IF(H332="NEW","NEW",IF(VLOOKUP(B332,'R&amp;C_5.15.1'!$B$2:$G$453,2,FALSE)=C332,"","UPDATED"))</f>
        <v/>
      </c>
      <c r="J332" s="42" t="str">
        <f>IF(H332="NEW","NEW",IF(VLOOKUP(B332,'R&amp;C_5.15.1'!$B$2:$G$453,3,FALSE)=D332,"","UPDATED"))</f>
        <v/>
      </c>
      <c r="K332" s="42" t="str">
        <f>IF(H332="NEW","NEW",IF(VLOOKUP(B332,'R&amp;C_5.15.1'!$B$2:$G$453,4,FALSE)=E332,"","UPDATED"))</f>
        <v/>
      </c>
      <c r="L332" s="42" t="str">
        <f>IF(H332="NEW","NEW",IF(VLOOKUP(B332,'R&amp;C_5.15.1'!$B$2:$G$453,5,FALSE)=F332,"","UPDATED"))</f>
        <v/>
      </c>
      <c r="M332" s="42" t="str">
        <f>IF(H332="NEW","NEW",IF(VLOOKUP(B332,'R&amp;C_5.15.1'!$B$2:$G$453,6,FALSE)=G332,"","UPDATED"))</f>
        <v/>
      </c>
      <c r="N332" s="42" t="str">
        <f>IF(CONCATENATE(Table2[[#This Row],[Check 
Code]],Table2[[#This Row],[Check 
Funct.]],Table2[[#This Row],[Check 
Tech.]],Table2[[#This Row],[Check DROOLS]],Table2[[#This Row],[Check Domain]],Table2[[#This Row],[Check 
Tag]])="","",1)</f>
        <v/>
      </c>
    </row>
    <row r="333" spans="1:14" ht="89.25" x14ac:dyDescent="0.25">
      <c r="A333" s="51" t="s">
        <v>1138</v>
      </c>
      <c r="B333" s="46" t="s">
        <v>1139</v>
      </c>
      <c r="C333" s="48" t="s">
        <v>1140</v>
      </c>
      <c r="D333" s="48" t="s">
        <v>14</v>
      </c>
      <c r="E333" s="46" t="s">
        <v>9</v>
      </c>
      <c r="F333" s="46" t="s">
        <v>10</v>
      </c>
      <c r="G333" s="46" t="s">
        <v>1632</v>
      </c>
      <c r="H333" s="42" t="str">
        <f>IFERROR(IF(VLOOKUP(B333,'R&amp;C_5.15.1'!$B$2:$G$453,1,FALSE)=B333,"",),"NEW")</f>
        <v/>
      </c>
      <c r="I333" s="42" t="str">
        <f>IF(H333="NEW","NEW",IF(VLOOKUP(B333,'R&amp;C_5.15.1'!$B$2:$G$453,2,FALSE)=C333,"","UPDATED"))</f>
        <v/>
      </c>
      <c r="J333" s="42" t="str">
        <f>IF(H333="NEW","NEW",IF(VLOOKUP(B333,'R&amp;C_5.15.1'!$B$2:$G$453,3,FALSE)=D333,"","UPDATED"))</f>
        <v/>
      </c>
      <c r="K333" s="42" t="str">
        <f>IF(H333="NEW","NEW",IF(VLOOKUP(B333,'R&amp;C_5.15.1'!$B$2:$G$453,4,FALSE)=E333,"","UPDATED"))</f>
        <v/>
      </c>
      <c r="L333" s="42" t="str">
        <f>IF(H333="NEW","NEW",IF(VLOOKUP(B333,'R&amp;C_5.15.1'!$B$2:$G$453,5,FALSE)=F333,"","UPDATED"))</f>
        <v/>
      </c>
      <c r="M333" s="42" t="str">
        <f>IF(H333="NEW","NEW",IF(VLOOKUP(B333,'R&amp;C_5.15.1'!$B$2:$G$453,6,FALSE)=G333,"","UPDATED"))</f>
        <v/>
      </c>
      <c r="N333" s="42" t="str">
        <f>IF(CONCATENATE(Table2[[#This Row],[Check 
Code]],Table2[[#This Row],[Check 
Funct.]],Table2[[#This Row],[Check 
Tech.]],Table2[[#This Row],[Check DROOLS]],Table2[[#This Row],[Check Domain]],Table2[[#This Row],[Check 
Tag]])="","",1)</f>
        <v/>
      </c>
    </row>
    <row r="334" spans="1:14" ht="38.25" x14ac:dyDescent="0.25">
      <c r="A334" s="51" t="s">
        <v>1141</v>
      </c>
      <c r="B334" s="49" t="s">
        <v>1142</v>
      </c>
      <c r="C334" s="50" t="s">
        <v>1143</v>
      </c>
      <c r="D334" s="50" t="s">
        <v>14</v>
      </c>
      <c r="E334" s="49" t="s">
        <v>9</v>
      </c>
      <c r="F334" s="49" t="s">
        <v>10</v>
      </c>
      <c r="G334" s="49" t="s">
        <v>1593</v>
      </c>
      <c r="H334" s="42" t="str">
        <f>IFERROR(IF(VLOOKUP(B334,'R&amp;C_5.15.1'!$B$2:$G$453,1,FALSE)=B334,"",),"NEW")</f>
        <v/>
      </c>
      <c r="I334" s="42" t="str">
        <f>IF(H334="NEW","NEW",IF(VLOOKUP(B334,'R&amp;C_5.15.1'!$B$2:$G$453,2,FALSE)=C334,"","UPDATED"))</f>
        <v/>
      </c>
      <c r="J334" s="42" t="str">
        <f>IF(H334="NEW","NEW",IF(VLOOKUP(B334,'R&amp;C_5.15.1'!$B$2:$G$453,3,FALSE)=D334,"","UPDATED"))</f>
        <v/>
      </c>
      <c r="K334" s="42" t="str">
        <f>IF(H334="NEW","NEW",IF(VLOOKUP(B334,'R&amp;C_5.15.1'!$B$2:$G$453,4,FALSE)=E334,"","UPDATED"))</f>
        <v/>
      </c>
      <c r="L334" s="42" t="str">
        <f>IF(H334="NEW","NEW",IF(VLOOKUP(B334,'R&amp;C_5.15.1'!$B$2:$G$453,5,FALSE)=F334,"","UPDATED"))</f>
        <v/>
      </c>
      <c r="M334" s="42" t="str">
        <f>IF(H334="NEW","NEW",IF(VLOOKUP(B334,'R&amp;C_5.15.1'!$B$2:$G$453,6,FALSE)=G334,"","UPDATED"))</f>
        <v/>
      </c>
      <c r="N334" s="42" t="str">
        <f>IF(CONCATENATE(Table2[[#This Row],[Check 
Code]],Table2[[#This Row],[Check 
Funct.]],Table2[[#This Row],[Check 
Tech.]],Table2[[#This Row],[Check DROOLS]],Table2[[#This Row],[Check Domain]],Table2[[#This Row],[Check 
Tag]])="","",1)</f>
        <v/>
      </c>
    </row>
    <row r="335" spans="1:14" ht="63.75" x14ac:dyDescent="0.25">
      <c r="A335" s="51" t="s">
        <v>1144</v>
      </c>
      <c r="B335" s="46" t="s">
        <v>1145</v>
      </c>
      <c r="C335" s="48" t="s">
        <v>1146</v>
      </c>
      <c r="D335" s="48" t="s">
        <v>14</v>
      </c>
      <c r="E335" s="46" t="s">
        <v>9</v>
      </c>
      <c r="F335" s="46" t="s">
        <v>10</v>
      </c>
      <c r="G335" s="46" t="s">
        <v>1635</v>
      </c>
      <c r="H335" s="42" t="str">
        <f>IFERROR(IF(VLOOKUP(B335,'R&amp;C_5.15.1'!$B$2:$G$453,1,FALSE)=B335,"",),"NEW")</f>
        <v/>
      </c>
      <c r="I335" s="42" t="str">
        <f>IF(H335="NEW","NEW",IF(VLOOKUP(B335,'R&amp;C_5.15.1'!$B$2:$G$453,2,FALSE)=C335,"","UPDATED"))</f>
        <v/>
      </c>
      <c r="J335" s="42" t="str">
        <f>IF(H335="NEW","NEW",IF(VLOOKUP(B335,'R&amp;C_5.15.1'!$B$2:$G$453,3,FALSE)=D335,"","UPDATED"))</f>
        <v/>
      </c>
      <c r="K335" s="42" t="str">
        <f>IF(H335="NEW","NEW",IF(VLOOKUP(B335,'R&amp;C_5.15.1'!$B$2:$G$453,4,FALSE)=E335,"","UPDATED"))</f>
        <v/>
      </c>
      <c r="L335" s="42" t="str">
        <f>IF(H335="NEW","NEW",IF(VLOOKUP(B335,'R&amp;C_5.15.1'!$B$2:$G$453,5,FALSE)=F335,"","UPDATED"))</f>
        <v/>
      </c>
      <c r="M335" s="42" t="str">
        <f>IF(H335="NEW","NEW",IF(VLOOKUP(B335,'R&amp;C_5.15.1'!$B$2:$G$453,6,FALSE)=G335,"","UPDATED"))</f>
        <v/>
      </c>
      <c r="N335" s="42" t="str">
        <f>IF(CONCATENATE(Table2[[#This Row],[Check 
Code]],Table2[[#This Row],[Check 
Funct.]],Table2[[#This Row],[Check 
Tech.]],Table2[[#This Row],[Check DROOLS]],Table2[[#This Row],[Check Domain]],Table2[[#This Row],[Check 
Tag]])="","",1)</f>
        <v/>
      </c>
    </row>
    <row r="336" spans="1:14" ht="38.25" x14ac:dyDescent="0.25">
      <c r="A336" s="51" t="s">
        <v>1147</v>
      </c>
      <c r="B336" s="49" t="s">
        <v>1148</v>
      </c>
      <c r="C336" s="50" t="s">
        <v>1149</v>
      </c>
      <c r="D336" s="50" t="s">
        <v>14</v>
      </c>
      <c r="E336" s="49" t="s">
        <v>9</v>
      </c>
      <c r="F336" s="49" t="s">
        <v>10</v>
      </c>
      <c r="G336" s="49" t="s">
        <v>1621</v>
      </c>
      <c r="H336" s="42" t="str">
        <f>IFERROR(IF(VLOOKUP(B336,'R&amp;C_5.15.1'!$B$2:$G$453,1,FALSE)=B336,"",),"NEW")</f>
        <v/>
      </c>
      <c r="I336" s="42" t="str">
        <f>IF(H336="NEW","NEW",IF(VLOOKUP(B336,'R&amp;C_5.15.1'!$B$2:$G$453,2,FALSE)=C336,"","UPDATED"))</f>
        <v/>
      </c>
      <c r="J336" s="42" t="str">
        <f>IF(H336="NEW","NEW",IF(VLOOKUP(B336,'R&amp;C_5.15.1'!$B$2:$G$453,3,FALSE)=D336,"","UPDATED"))</f>
        <v/>
      </c>
      <c r="K336" s="42" t="str">
        <f>IF(H336="NEW","NEW",IF(VLOOKUP(B336,'R&amp;C_5.15.1'!$B$2:$G$453,4,FALSE)=E336,"","UPDATED"))</f>
        <v/>
      </c>
      <c r="L336" s="42" t="str">
        <f>IF(H336="NEW","NEW",IF(VLOOKUP(B336,'R&amp;C_5.15.1'!$B$2:$G$453,5,FALSE)=F336,"","UPDATED"))</f>
        <v/>
      </c>
      <c r="M336" s="42" t="str">
        <f>IF(H336="NEW","NEW",IF(VLOOKUP(B336,'R&amp;C_5.15.1'!$B$2:$G$453,6,FALSE)=G336,"","UPDATED"))</f>
        <v/>
      </c>
      <c r="N336" s="42" t="str">
        <f>IF(CONCATENATE(Table2[[#This Row],[Check 
Code]],Table2[[#This Row],[Check 
Funct.]],Table2[[#This Row],[Check 
Tech.]],Table2[[#This Row],[Check DROOLS]],Table2[[#This Row],[Check Domain]],Table2[[#This Row],[Check 
Tag]])="","",1)</f>
        <v/>
      </c>
    </row>
    <row r="337" spans="1:14" ht="127.5" x14ac:dyDescent="0.25">
      <c r="A337" s="51" t="s">
        <v>1150</v>
      </c>
      <c r="B337" s="46" t="s">
        <v>1151</v>
      </c>
      <c r="C337" s="48" t="s">
        <v>1152</v>
      </c>
      <c r="D337" s="48" t="s">
        <v>14</v>
      </c>
      <c r="E337" s="46" t="s">
        <v>9</v>
      </c>
      <c r="F337" s="46" t="s">
        <v>10</v>
      </c>
      <c r="G337" s="46" t="s">
        <v>1686</v>
      </c>
      <c r="H337" s="42" t="str">
        <f>IFERROR(IF(VLOOKUP(B337,'R&amp;C_5.15.1'!$B$2:$G$453,1,FALSE)=B337,"",),"NEW")</f>
        <v/>
      </c>
      <c r="I337" s="42" t="str">
        <f>IF(H337="NEW","NEW",IF(VLOOKUP(B337,'R&amp;C_5.15.1'!$B$2:$G$453,2,FALSE)=C337,"","UPDATED"))</f>
        <v/>
      </c>
      <c r="J337" s="42" t="str">
        <f>IF(H337="NEW","NEW",IF(VLOOKUP(B337,'R&amp;C_5.15.1'!$B$2:$G$453,3,FALSE)=D337,"","UPDATED"))</f>
        <v/>
      </c>
      <c r="K337" s="42" t="str">
        <f>IF(H337="NEW","NEW",IF(VLOOKUP(B337,'R&amp;C_5.15.1'!$B$2:$G$453,4,FALSE)=E337,"","UPDATED"))</f>
        <v/>
      </c>
      <c r="L337" s="42" t="str">
        <f>IF(H337="NEW","NEW",IF(VLOOKUP(B337,'R&amp;C_5.15.1'!$B$2:$G$453,5,FALSE)=F337,"","UPDATED"))</f>
        <v/>
      </c>
      <c r="M337" s="42" t="str">
        <f>IF(H337="NEW","NEW",IF(VLOOKUP(B337,'R&amp;C_5.15.1'!$B$2:$G$453,6,FALSE)=G337,"","UPDATED"))</f>
        <v/>
      </c>
      <c r="N337" s="42" t="str">
        <f>IF(CONCATENATE(Table2[[#This Row],[Check 
Code]],Table2[[#This Row],[Check 
Funct.]],Table2[[#This Row],[Check 
Tech.]],Table2[[#This Row],[Check DROOLS]],Table2[[#This Row],[Check Domain]],Table2[[#This Row],[Check 
Tag]])="","",1)</f>
        <v/>
      </c>
    </row>
    <row r="338" spans="1:14" ht="114.75" x14ac:dyDescent="0.25">
      <c r="A338" s="51" t="s">
        <v>1153</v>
      </c>
      <c r="B338" s="49" t="s">
        <v>1154</v>
      </c>
      <c r="C338" s="50" t="s">
        <v>1155</v>
      </c>
      <c r="D338" s="50" t="s">
        <v>14</v>
      </c>
      <c r="E338" s="49" t="s">
        <v>9</v>
      </c>
      <c r="F338" s="49" t="s">
        <v>10</v>
      </c>
      <c r="G338" s="49" t="s">
        <v>1686</v>
      </c>
      <c r="H338" s="42" t="str">
        <f>IFERROR(IF(VLOOKUP(B338,'R&amp;C_5.15.1'!$B$2:$G$453,1,FALSE)=B338,"",),"NEW")</f>
        <v/>
      </c>
      <c r="I338" s="42" t="str">
        <f>IF(H338="NEW","NEW",IF(VLOOKUP(B338,'R&amp;C_5.15.1'!$B$2:$G$453,2,FALSE)=C338,"","UPDATED"))</f>
        <v/>
      </c>
      <c r="J338" s="42" t="str">
        <f>IF(H338="NEW","NEW",IF(VLOOKUP(B338,'R&amp;C_5.15.1'!$B$2:$G$453,3,FALSE)=D338,"","UPDATED"))</f>
        <v/>
      </c>
      <c r="K338" s="42" t="str">
        <f>IF(H338="NEW","NEW",IF(VLOOKUP(B338,'R&amp;C_5.15.1'!$B$2:$G$453,4,FALSE)=E338,"","UPDATED"))</f>
        <v/>
      </c>
      <c r="L338" s="42" t="str">
        <f>IF(H338="NEW","NEW",IF(VLOOKUP(B338,'R&amp;C_5.15.1'!$B$2:$G$453,5,FALSE)=F338,"","UPDATED"))</f>
        <v/>
      </c>
      <c r="M338" s="42" t="str">
        <f>IF(H338="NEW","NEW",IF(VLOOKUP(B338,'R&amp;C_5.15.1'!$B$2:$G$453,6,FALSE)=G338,"","UPDATED"))</f>
        <v/>
      </c>
      <c r="N338" s="42" t="str">
        <f>IF(CONCATENATE(Table2[[#This Row],[Check 
Code]],Table2[[#This Row],[Check 
Funct.]],Table2[[#This Row],[Check 
Tech.]],Table2[[#This Row],[Check DROOLS]],Table2[[#This Row],[Check Domain]],Table2[[#This Row],[Check 
Tag]])="","",1)</f>
        <v/>
      </c>
    </row>
    <row r="339" spans="1:14" ht="51" x14ac:dyDescent="0.25">
      <c r="A339" s="51" t="s">
        <v>1156</v>
      </c>
      <c r="B339" s="46" t="s">
        <v>1157</v>
      </c>
      <c r="C339" s="48" t="s">
        <v>1158</v>
      </c>
      <c r="D339" s="48" t="s">
        <v>14</v>
      </c>
      <c r="E339" s="46" t="s">
        <v>9</v>
      </c>
      <c r="F339" s="46" t="s">
        <v>10</v>
      </c>
      <c r="G339" s="46" t="s">
        <v>1613</v>
      </c>
      <c r="H339" s="42" t="str">
        <f>IFERROR(IF(VLOOKUP(B339,'R&amp;C_5.15.1'!$B$2:$G$453,1,FALSE)=B339,"",),"NEW")</f>
        <v/>
      </c>
      <c r="I339" s="42" t="str">
        <f>IF(H339="NEW","NEW",IF(VLOOKUP(B339,'R&amp;C_5.15.1'!$B$2:$G$453,2,FALSE)=C339,"","UPDATED"))</f>
        <v/>
      </c>
      <c r="J339" s="42" t="str">
        <f>IF(H339="NEW","NEW",IF(VLOOKUP(B339,'R&amp;C_5.15.1'!$B$2:$G$453,3,FALSE)=D339,"","UPDATED"))</f>
        <v/>
      </c>
      <c r="K339" s="42" t="str">
        <f>IF(H339="NEW","NEW",IF(VLOOKUP(B339,'R&amp;C_5.15.1'!$B$2:$G$453,4,FALSE)=E339,"","UPDATED"))</f>
        <v/>
      </c>
      <c r="L339" s="42" t="str">
        <f>IF(H339="NEW","NEW",IF(VLOOKUP(B339,'R&amp;C_5.15.1'!$B$2:$G$453,5,FALSE)=F339,"","UPDATED"))</f>
        <v/>
      </c>
      <c r="M339" s="42" t="str">
        <f>IF(H339="NEW","NEW",IF(VLOOKUP(B339,'R&amp;C_5.15.1'!$B$2:$G$453,6,FALSE)=G339,"","UPDATED"))</f>
        <v/>
      </c>
      <c r="N339" s="42" t="str">
        <f>IF(CONCATENATE(Table2[[#This Row],[Check 
Code]],Table2[[#This Row],[Check 
Funct.]],Table2[[#This Row],[Check 
Tech.]],Table2[[#This Row],[Check DROOLS]],Table2[[#This Row],[Check Domain]],Table2[[#This Row],[Check 
Tag]])="","",1)</f>
        <v/>
      </c>
    </row>
    <row r="340" spans="1:14" ht="102" x14ac:dyDescent="0.25">
      <c r="A340" s="51" t="s">
        <v>1159</v>
      </c>
      <c r="B340" s="49" t="s">
        <v>1160</v>
      </c>
      <c r="C340" s="50" t="s">
        <v>1161</v>
      </c>
      <c r="D340" s="50" t="s">
        <v>14</v>
      </c>
      <c r="E340" s="49" t="s">
        <v>9</v>
      </c>
      <c r="F340" s="49" t="s">
        <v>10</v>
      </c>
      <c r="G340" s="49" t="s">
        <v>1593</v>
      </c>
      <c r="H340" s="42" t="str">
        <f>IFERROR(IF(VLOOKUP(B340,'R&amp;C_5.15.1'!$B$2:$G$453,1,FALSE)=B340,"",),"NEW")</f>
        <v/>
      </c>
      <c r="I340" s="42" t="str">
        <f>IF(H340="NEW","NEW",IF(VLOOKUP(B340,'R&amp;C_5.15.1'!$B$2:$G$453,2,FALSE)=C340,"","UPDATED"))</f>
        <v/>
      </c>
      <c r="J340" s="42" t="str">
        <f>IF(H340="NEW","NEW",IF(VLOOKUP(B340,'R&amp;C_5.15.1'!$B$2:$G$453,3,FALSE)=D340,"","UPDATED"))</f>
        <v/>
      </c>
      <c r="K340" s="42" t="str">
        <f>IF(H340="NEW","NEW",IF(VLOOKUP(B340,'R&amp;C_5.15.1'!$B$2:$G$453,4,FALSE)=E340,"","UPDATED"))</f>
        <v/>
      </c>
      <c r="L340" s="42" t="str">
        <f>IF(H340="NEW","NEW",IF(VLOOKUP(B340,'R&amp;C_5.15.1'!$B$2:$G$453,5,FALSE)=F340,"","UPDATED"))</f>
        <v/>
      </c>
      <c r="M340" s="42" t="str">
        <f>IF(H340="NEW","NEW",IF(VLOOKUP(B340,'R&amp;C_5.15.1'!$B$2:$G$453,6,FALSE)=G340,"","UPDATED"))</f>
        <v/>
      </c>
      <c r="N340" s="42" t="str">
        <f>IF(CONCATENATE(Table2[[#This Row],[Check 
Code]],Table2[[#This Row],[Check 
Funct.]],Table2[[#This Row],[Check 
Tech.]],Table2[[#This Row],[Check DROOLS]],Table2[[#This Row],[Check Domain]],Table2[[#This Row],[Check 
Tag]])="","",1)</f>
        <v/>
      </c>
    </row>
    <row r="341" spans="1:14" ht="38.25" x14ac:dyDescent="0.25">
      <c r="A341" s="51" t="s">
        <v>1162</v>
      </c>
      <c r="B341" s="46" t="s">
        <v>1163</v>
      </c>
      <c r="C341" s="48" t="s">
        <v>1164</v>
      </c>
      <c r="D341" s="48" t="s">
        <v>14</v>
      </c>
      <c r="E341" s="46" t="s">
        <v>9</v>
      </c>
      <c r="F341" s="46" t="s">
        <v>10</v>
      </c>
      <c r="G341" s="56" t="e">
        <v>#N/A</v>
      </c>
      <c r="H341" s="42" t="str">
        <f>IFERROR(IF(VLOOKUP(B341,'R&amp;C_5.15.1'!$B$2:$G$453,1,FALSE)=B341,"",),"NEW")</f>
        <v/>
      </c>
      <c r="I341" s="42" t="str">
        <f>IF(H341="NEW","NEW",IF(VLOOKUP(B341,'R&amp;C_5.15.1'!$B$2:$G$453,2,FALSE)=C341,"","UPDATED"))</f>
        <v/>
      </c>
      <c r="J341" s="42" t="str">
        <f>IF(H341="NEW","NEW",IF(VLOOKUP(B341,'R&amp;C_5.15.1'!$B$2:$G$453,3,FALSE)=D341,"","UPDATED"))</f>
        <v/>
      </c>
      <c r="K341" s="42" t="str">
        <f>IF(H341="NEW","NEW",IF(VLOOKUP(B341,'R&amp;C_5.15.1'!$B$2:$G$453,4,FALSE)=E341,"","UPDATED"))</f>
        <v/>
      </c>
      <c r="L341" s="42" t="str">
        <f>IF(H341="NEW","NEW",IF(VLOOKUP(B341,'R&amp;C_5.15.1'!$B$2:$G$453,5,FALSE)=F341,"","UPDATED"))</f>
        <v/>
      </c>
      <c r="M341" s="43" t="s">
        <v>1855</v>
      </c>
      <c r="N341" s="42">
        <f>IF(CONCATENATE(Table2[[#This Row],[Check 
Code]],Table2[[#This Row],[Check 
Funct.]],Table2[[#This Row],[Check 
Tech.]],Table2[[#This Row],[Check DROOLS]],Table2[[#This Row],[Check Domain]],Table2[[#This Row],[Check 
Tag]])="","",1)</f>
        <v>1</v>
      </c>
    </row>
    <row r="342" spans="1:14" ht="25.5" x14ac:dyDescent="0.25">
      <c r="A342" s="51" t="s">
        <v>1165</v>
      </c>
      <c r="B342" s="49" t="s">
        <v>1166</v>
      </c>
      <c r="C342" s="50" t="s">
        <v>1167</v>
      </c>
      <c r="D342" s="50" t="s">
        <v>14</v>
      </c>
      <c r="E342" s="49" t="s">
        <v>9</v>
      </c>
      <c r="F342" s="49" t="s">
        <v>10</v>
      </c>
      <c r="G342" s="49" t="s">
        <v>1593</v>
      </c>
      <c r="H342" s="42" t="str">
        <f>IFERROR(IF(VLOOKUP(B342,'R&amp;C_5.15.1'!$B$2:$G$453,1,FALSE)=B342,"",),"NEW")</f>
        <v/>
      </c>
      <c r="I342" s="42" t="str">
        <f>IF(H342="NEW","NEW",IF(VLOOKUP(B342,'R&amp;C_5.15.1'!$B$2:$G$453,2,FALSE)=C342,"","UPDATED"))</f>
        <v/>
      </c>
      <c r="J342" s="42" t="str">
        <f>IF(H342="NEW","NEW",IF(VLOOKUP(B342,'R&amp;C_5.15.1'!$B$2:$G$453,3,FALSE)=D342,"","UPDATED"))</f>
        <v/>
      </c>
      <c r="K342" s="42" t="str">
        <f>IF(H342="NEW","NEW",IF(VLOOKUP(B342,'R&amp;C_5.15.1'!$B$2:$G$453,4,FALSE)=E342,"","UPDATED"))</f>
        <v/>
      </c>
      <c r="L342" s="42" t="str">
        <f>IF(H342="NEW","NEW",IF(VLOOKUP(B342,'R&amp;C_5.15.1'!$B$2:$G$453,5,FALSE)=F342,"","UPDATED"))</f>
        <v/>
      </c>
      <c r="M342" s="42" t="str">
        <f>IF(H342="NEW","NEW",IF(VLOOKUP(B342,'R&amp;C_5.15.1'!$B$2:$G$453,6,FALSE)=G342,"","UPDATED"))</f>
        <v/>
      </c>
      <c r="N342" s="42" t="str">
        <f>IF(CONCATENATE(Table2[[#This Row],[Check 
Code]],Table2[[#This Row],[Check 
Funct.]],Table2[[#This Row],[Check 
Tech.]],Table2[[#This Row],[Check DROOLS]],Table2[[#This Row],[Check Domain]],Table2[[#This Row],[Check 
Tag]])="","",1)</f>
        <v/>
      </c>
    </row>
    <row r="343" spans="1:14" ht="63.75" x14ac:dyDescent="0.25">
      <c r="A343" s="51" t="s">
        <v>1168</v>
      </c>
      <c r="B343" s="46" t="s">
        <v>1169</v>
      </c>
      <c r="C343" s="48" t="s">
        <v>1170</v>
      </c>
      <c r="D343" s="48" t="s">
        <v>14</v>
      </c>
      <c r="E343" s="46" t="s">
        <v>9</v>
      </c>
      <c r="F343" s="46" t="s">
        <v>10</v>
      </c>
      <c r="G343" s="46" t="s">
        <v>1632</v>
      </c>
      <c r="H343" s="42" t="str">
        <f>IFERROR(IF(VLOOKUP(B343,'R&amp;C_5.15.1'!$B$2:$G$453,1,FALSE)=B343,"",),"NEW")</f>
        <v/>
      </c>
      <c r="I343" s="42" t="str">
        <f>IF(H343="NEW","NEW",IF(VLOOKUP(B343,'R&amp;C_5.15.1'!$B$2:$G$453,2,FALSE)=C343,"","UPDATED"))</f>
        <v/>
      </c>
      <c r="J343" s="42" t="str">
        <f>IF(H343="NEW","NEW",IF(VLOOKUP(B343,'R&amp;C_5.15.1'!$B$2:$G$453,3,FALSE)=D343,"","UPDATED"))</f>
        <v/>
      </c>
      <c r="K343" s="42" t="str">
        <f>IF(H343="NEW","NEW",IF(VLOOKUP(B343,'R&amp;C_5.15.1'!$B$2:$G$453,4,FALSE)=E343,"","UPDATED"))</f>
        <v/>
      </c>
      <c r="L343" s="42" t="str">
        <f>IF(H343="NEW","NEW",IF(VLOOKUP(B343,'R&amp;C_5.15.1'!$B$2:$G$453,5,FALSE)=F343,"","UPDATED"))</f>
        <v/>
      </c>
      <c r="M343" s="42" t="str">
        <f>IF(H343="NEW","NEW",IF(VLOOKUP(B343,'R&amp;C_5.15.1'!$B$2:$G$453,6,FALSE)=G343,"","UPDATED"))</f>
        <v/>
      </c>
      <c r="N343" s="42" t="str">
        <f>IF(CONCATENATE(Table2[[#This Row],[Check 
Code]],Table2[[#This Row],[Check 
Funct.]],Table2[[#This Row],[Check 
Tech.]],Table2[[#This Row],[Check DROOLS]],Table2[[#This Row],[Check Domain]],Table2[[#This Row],[Check 
Tag]])="","",1)</f>
        <v/>
      </c>
    </row>
    <row r="344" spans="1:14" ht="25.5" x14ac:dyDescent="0.25">
      <c r="A344" s="51" t="s">
        <v>1171</v>
      </c>
      <c r="B344" s="49" t="s">
        <v>1172</v>
      </c>
      <c r="C344" s="50" t="s">
        <v>1173</v>
      </c>
      <c r="D344" s="50" t="s">
        <v>14</v>
      </c>
      <c r="E344" s="49" t="s">
        <v>9</v>
      </c>
      <c r="F344" s="49" t="s">
        <v>10</v>
      </c>
      <c r="G344" s="56" t="e">
        <v>#N/A</v>
      </c>
      <c r="H344" s="42" t="str">
        <f>IFERROR(IF(VLOOKUP(B344,'R&amp;C_5.15.1'!$B$2:$G$453,1,FALSE)=B344,"",),"NEW")</f>
        <v/>
      </c>
      <c r="I344" s="42" t="str">
        <f>IF(H344="NEW","NEW",IF(VLOOKUP(B344,'R&amp;C_5.15.1'!$B$2:$G$453,2,FALSE)=C344,"","UPDATED"))</f>
        <v/>
      </c>
      <c r="J344" s="42" t="str">
        <f>IF(H344="NEW","NEW",IF(VLOOKUP(B344,'R&amp;C_5.15.1'!$B$2:$G$453,3,FALSE)=D344,"","UPDATED"))</f>
        <v/>
      </c>
      <c r="K344" s="42" t="str">
        <f>IF(H344="NEW","NEW",IF(VLOOKUP(B344,'R&amp;C_5.15.1'!$B$2:$G$453,4,FALSE)=E344,"","UPDATED"))</f>
        <v/>
      </c>
      <c r="L344" s="42" t="str">
        <f>IF(H344="NEW","NEW",IF(VLOOKUP(B344,'R&amp;C_5.15.1'!$B$2:$G$453,5,FALSE)=F344,"","UPDATED"))</f>
        <v/>
      </c>
      <c r="M344" s="43" t="s">
        <v>1855</v>
      </c>
      <c r="N344" s="42">
        <f>IF(CONCATENATE(Table2[[#This Row],[Check 
Code]],Table2[[#This Row],[Check 
Funct.]],Table2[[#This Row],[Check 
Tech.]],Table2[[#This Row],[Check DROOLS]],Table2[[#This Row],[Check Domain]],Table2[[#This Row],[Check 
Tag]])="","",1)</f>
        <v>1</v>
      </c>
    </row>
    <row r="345" spans="1:14" ht="102" x14ac:dyDescent="0.25">
      <c r="A345" s="51" t="s">
        <v>1174</v>
      </c>
      <c r="B345" s="46" t="s">
        <v>1175</v>
      </c>
      <c r="C345" s="48" t="s">
        <v>1176</v>
      </c>
      <c r="D345" s="48" t="s">
        <v>14</v>
      </c>
      <c r="E345" s="46" t="s">
        <v>9</v>
      </c>
      <c r="F345" s="46" t="s">
        <v>10</v>
      </c>
      <c r="G345" s="56" t="e">
        <v>#N/A</v>
      </c>
      <c r="H345" s="42" t="str">
        <f>IFERROR(IF(VLOOKUP(B345,'R&amp;C_5.15.1'!$B$2:$G$453,1,FALSE)=B345,"",),"NEW")</f>
        <v/>
      </c>
      <c r="I345" s="42" t="str">
        <f>IF(H345="NEW","NEW",IF(VLOOKUP(B345,'R&amp;C_5.15.1'!$B$2:$G$453,2,FALSE)=C345,"","UPDATED"))</f>
        <v/>
      </c>
      <c r="J345" s="42" t="str">
        <f>IF(H345="NEW","NEW",IF(VLOOKUP(B345,'R&amp;C_5.15.1'!$B$2:$G$453,3,FALSE)=D345,"","UPDATED"))</f>
        <v/>
      </c>
      <c r="K345" s="42" t="str">
        <f>IF(H345="NEW","NEW",IF(VLOOKUP(B345,'R&amp;C_5.15.1'!$B$2:$G$453,4,FALSE)=E345,"","UPDATED"))</f>
        <v/>
      </c>
      <c r="L345" s="42" t="str">
        <f>IF(H345="NEW","NEW",IF(VLOOKUP(B345,'R&amp;C_5.15.1'!$B$2:$G$453,5,FALSE)=F345,"","UPDATED"))</f>
        <v/>
      </c>
      <c r="M345" s="43" t="s">
        <v>1855</v>
      </c>
      <c r="N345" s="42">
        <f>IF(CONCATENATE(Table2[[#This Row],[Check 
Code]],Table2[[#This Row],[Check 
Funct.]],Table2[[#This Row],[Check 
Tech.]],Table2[[#This Row],[Check DROOLS]],Table2[[#This Row],[Check Domain]],Table2[[#This Row],[Check 
Tag]])="","",1)</f>
        <v>1</v>
      </c>
    </row>
    <row r="346" spans="1:14" ht="114.75" x14ac:dyDescent="0.25">
      <c r="A346" s="51" t="s">
        <v>1177</v>
      </c>
      <c r="B346" s="49" t="s">
        <v>1178</v>
      </c>
      <c r="C346" s="50" t="s">
        <v>1179</v>
      </c>
      <c r="D346" s="50" t="s">
        <v>14</v>
      </c>
      <c r="E346" s="49" t="s">
        <v>9</v>
      </c>
      <c r="F346" s="49" t="s">
        <v>10</v>
      </c>
      <c r="G346" s="49" t="s">
        <v>1632</v>
      </c>
      <c r="H346" s="42" t="str">
        <f>IFERROR(IF(VLOOKUP(B346,'R&amp;C_5.15.1'!$B$2:$G$453,1,FALSE)=B346,"",),"NEW")</f>
        <v/>
      </c>
      <c r="I346" s="42" t="str">
        <f>IF(H346="NEW","NEW",IF(VLOOKUP(B346,'R&amp;C_5.15.1'!$B$2:$G$453,2,FALSE)=C346,"","UPDATED"))</f>
        <v/>
      </c>
      <c r="J346" s="42" t="str">
        <f>IF(H346="NEW","NEW",IF(VLOOKUP(B346,'R&amp;C_5.15.1'!$B$2:$G$453,3,FALSE)=D346,"","UPDATED"))</f>
        <v/>
      </c>
      <c r="K346" s="42" t="str">
        <f>IF(H346="NEW","NEW",IF(VLOOKUP(B346,'R&amp;C_5.15.1'!$B$2:$G$453,4,FALSE)=E346,"","UPDATED"))</f>
        <v/>
      </c>
      <c r="L346" s="42" t="str">
        <f>IF(H346="NEW","NEW",IF(VLOOKUP(B346,'R&amp;C_5.15.1'!$B$2:$G$453,5,FALSE)=F346,"","UPDATED"))</f>
        <v/>
      </c>
      <c r="M346" s="42" t="str">
        <f>IF(H346="NEW","NEW",IF(VLOOKUP(B346,'R&amp;C_5.15.1'!$B$2:$G$453,6,FALSE)=G346,"","UPDATED"))</f>
        <v/>
      </c>
      <c r="N346" s="42" t="str">
        <f>IF(CONCATENATE(Table2[[#This Row],[Check 
Code]],Table2[[#This Row],[Check 
Funct.]],Table2[[#This Row],[Check 
Tech.]],Table2[[#This Row],[Check DROOLS]],Table2[[#This Row],[Check Domain]],Table2[[#This Row],[Check 
Tag]])="","",1)</f>
        <v/>
      </c>
    </row>
    <row r="347" spans="1:14" ht="51" x14ac:dyDescent="0.25">
      <c r="A347" s="51" t="s">
        <v>1180</v>
      </c>
      <c r="B347" s="46" t="s">
        <v>1181</v>
      </c>
      <c r="C347" s="48" t="s">
        <v>1182</v>
      </c>
      <c r="D347" s="48" t="s">
        <v>8</v>
      </c>
      <c r="E347" s="46" t="s">
        <v>9</v>
      </c>
      <c r="F347" s="46" t="s">
        <v>10</v>
      </c>
      <c r="G347" s="46" t="s">
        <v>1621</v>
      </c>
      <c r="H347" s="42" t="str">
        <f>IFERROR(IF(VLOOKUP(B347,'R&amp;C_5.15.1'!$B$2:$G$453,1,FALSE)=B347,"",),"NEW")</f>
        <v/>
      </c>
      <c r="I347" s="42" t="str">
        <f>IF(H347="NEW","NEW",IF(VLOOKUP(B347,'R&amp;C_5.15.1'!$B$2:$G$453,2,FALSE)=C347,"","UPDATED"))</f>
        <v/>
      </c>
      <c r="J347" s="42" t="str">
        <f>IF(H347="NEW","NEW",IF(VLOOKUP(B347,'R&amp;C_5.15.1'!$B$2:$G$453,3,FALSE)=D347,"","UPDATED"))</f>
        <v/>
      </c>
      <c r="K347" s="42" t="str">
        <f>IF(H347="NEW","NEW",IF(VLOOKUP(B347,'R&amp;C_5.15.1'!$B$2:$G$453,4,FALSE)=E347,"","UPDATED"))</f>
        <v/>
      </c>
      <c r="L347" s="42" t="str">
        <f>IF(H347="NEW","NEW",IF(VLOOKUP(B347,'R&amp;C_5.15.1'!$B$2:$G$453,5,FALSE)=F347,"","UPDATED"))</f>
        <v/>
      </c>
      <c r="M347" s="42" t="str">
        <f>IF(H347="NEW","NEW",IF(VLOOKUP(B347,'R&amp;C_5.15.1'!$B$2:$G$453,6,FALSE)=G347,"","UPDATED"))</f>
        <v/>
      </c>
      <c r="N347" s="42" t="str">
        <f>IF(CONCATENATE(Table2[[#This Row],[Check 
Code]],Table2[[#This Row],[Check 
Funct.]],Table2[[#This Row],[Check 
Tech.]],Table2[[#This Row],[Check DROOLS]],Table2[[#This Row],[Check Domain]],Table2[[#This Row],[Check 
Tag]])="","",1)</f>
        <v/>
      </c>
    </row>
    <row r="348" spans="1:14" ht="344.25" x14ac:dyDescent="0.25">
      <c r="A348" s="51" t="s">
        <v>1183</v>
      </c>
      <c r="B348" s="49" t="s">
        <v>1184</v>
      </c>
      <c r="C348" s="50" t="s">
        <v>1185</v>
      </c>
      <c r="D348" s="50" t="s">
        <v>14</v>
      </c>
      <c r="E348" s="49" t="s">
        <v>9</v>
      </c>
      <c r="F348" s="49" t="s">
        <v>10</v>
      </c>
      <c r="G348" s="49" t="s">
        <v>1668</v>
      </c>
      <c r="H348" s="42" t="str">
        <f>IFERROR(IF(VLOOKUP(B348,'R&amp;C_5.15.1'!$B$2:$G$453,1,FALSE)=B348,"",),"NEW")</f>
        <v/>
      </c>
      <c r="I348" s="42" t="str">
        <f>IF(H348="NEW","NEW",IF(VLOOKUP(B348,'R&amp;C_5.15.1'!$B$2:$G$453,2,FALSE)=C348,"","UPDATED"))</f>
        <v/>
      </c>
      <c r="J348" s="42" t="str">
        <f>IF(H348="NEW","NEW",IF(VLOOKUP(B348,'R&amp;C_5.15.1'!$B$2:$G$453,3,FALSE)=D348,"","UPDATED"))</f>
        <v/>
      </c>
      <c r="K348" s="42" t="str">
        <f>IF(H348="NEW","NEW",IF(VLOOKUP(B348,'R&amp;C_5.15.1'!$B$2:$G$453,4,FALSE)=E348,"","UPDATED"))</f>
        <v/>
      </c>
      <c r="L348" s="42" t="str">
        <f>IF(H348="NEW","NEW",IF(VLOOKUP(B348,'R&amp;C_5.15.1'!$B$2:$G$453,5,FALSE)=F348,"","UPDATED"))</f>
        <v/>
      </c>
      <c r="M348" s="42" t="str">
        <f>IF(H348="NEW","NEW",IF(VLOOKUP(B348,'R&amp;C_5.15.1'!$B$2:$G$453,6,FALSE)=G348,"","UPDATED"))</f>
        <v/>
      </c>
      <c r="N348" s="42" t="str">
        <f>IF(CONCATENATE(Table2[[#This Row],[Check 
Code]],Table2[[#This Row],[Check 
Funct.]],Table2[[#This Row],[Check 
Tech.]],Table2[[#This Row],[Check DROOLS]],Table2[[#This Row],[Check Domain]],Table2[[#This Row],[Check 
Tag]])="","",1)</f>
        <v/>
      </c>
    </row>
    <row r="349" spans="1:14" ht="25.5" x14ac:dyDescent="0.25">
      <c r="A349" s="51" t="s">
        <v>1186</v>
      </c>
      <c r="B349" s="46" t="s">
        <v>1187</v>
      </c>
      <c r="C349" s="48" t="s">
        <v>1188</v>
      </c>
      <c r="D349" s="48" t="s">
        <v>14</v>
      </c>
      <c r="E349" s="46" t="s">
        <v>9</v>
      </c>
      <c r="F349" s="46" t="s">
        <v>10</v>
      </c>
      <c r="G349" s="46" t="s">
        <v>1593</v>
      </c>
      <c r="H349" s="42" t="str">
        <f>IFERROR(IF(VLOOKUP(B349,'R&amp;C_5.15.1'!$B$2:$G$453,1,FALSE)=B349,"",),"NEW")</f>
        <v/>
      </c>
      <c r="I349" s="42" t="str">
        <f>IF(H349="NEW","NEW",IF(VLOOKUP(B349,'R&amp;C_5.15.1'!$B$2:$G$453,2,FALSE)=C349,"","UPDATED"))</f>
        <v/>
      </c>
      <c r="J349" s="42" t="str">
        <f>IF(H349="NEW","NEW",IF(VLOOKUP(B349,'R&amp;C_5.15.1'!$B$2:$G$453,3,FALSE)=D349,"","UPDATED"))</f>
        <v/>
      </c>
      <c r="K349" s="42" t="str">
        <f>IF(H349="NEW","NEW",IF(VLOOKUP(B349,'R&amp;C_5.15.1'!$B$2:$G$453,4,FALSE)=E349,"","UPDATED"))</f>
        <v/>
      </c>
      <c r="L349" s="42" t="str">
        <f>IF(H349="NEW","NEW",IF(VLOOKUP(B349,'R&amp;C_5.15.1'!$B$2:$G$453,5,FALSE)=F349,"","UPDATED"))</f>
        <v/>
      </c>
      <c r="M349" s="42" t="str">
        <f>IF(H349="NEW","NEW",IF(VLOOKUP(B349,'R&amp;C_5.15.1'!$B$2:$G$453,6,FALSE)=G349,"","UPDATED"))</f>
        <v/>
      </c>
      <c r="N349" s="42" t="str">
        <f>IF(CONCATENATE(Table2[[#This Row],[Check 
Code]],Table2[[#This Row],[Check 
Funct.]],Table2[[#This Row],[Check 
Tech.]],Table2[[#This Row],[Check DROOLS]],Table2[[#This Row],[Check Domain]],Table2[[#This Row],[Check 
Tag]])="","",1)</f>
        <v/>
      </c>
    </row>
    <row r="350" spans="1:14" ht="38.25" x14ac:dyDescent="0.25">
      <c r="A350" s="51" t="s">
        <v>1189</v>
      </c>
      <c r="B350" s="49" t="s">
        <v>1190</v>
      </c>
      <c r="C350" s="50" t="s">
        <v>1191</v>
      </c>
      <c r="D350" s="50" t="s">
        <v>14</v>
      </c>
      <c r="E350" s="49" t="s">
        <v>9</v>
      </c>
      <c r="F350" s="49" t="s">
        <v>10</v>
      </c>
      <c r="G350" s="49" t="s">
        <v>1593</v>
      </c>
      <c r="H350" s="42" t="str">
        <f>IFERROR(IF(VLOOKUP(B350,'R&amp;C_5.15.1'!$B$2:$G$453,1,FALSE)=B350,"",),"NEW")</f>
        <v/>
      </c>
      <c r="I350" s="42" t="str">
        <f>IF(H350="NEW","NEW",IF(VLOOKUP(B350,'R&amp;C_5.15.1'!$B$2:$G$453,2,FALSE)=C350,"","UPDATED"))</f>
        <v/>
      </c>
      <c r="J350" s="42" t="str">
        <f>IF(H350="NEW","NEW",IF(VLOOKUP(B350,'R&amp;C_5.15.1'!$B$2:$G$453,3,FALSE)=D350,"","UPDATED"))</f>
        <v/>
      </c>
      <c r="K350" s="42" t="str">
        <f>IF(H350="NEW","NEW",IF(VLOOKUP(B350,'R&amp;C_5.15.1'!$B$2:$G$453,4,FALSE)=E350,"","UPDATED"))</f>
        <v/>
      </c>
      <c r="L350" s="42" t="str">
        <f>IF(H350="NEW","NEW",IF(VLOOKUP(B350,'R&amp;C_5.15.1'!$B$2:$G$453,5,FALSE)=F350,"","UPDATED"))</f>
        <v/>
      </c>
      <c r="M350" s="42" t="str">
        <f>IF(H350="NEW","NEW",IF(VLOOKUP(B350,'R&amp;C_5.15.1'!$B$2:$G$453,6,FALSE)=G350,"","UPDATED"))</f>
        <v/>
      </c>
      <c r="N350" s="42" t="str">
        <f>IF(CONCATENATE(Table2[[#This Row],[Check 
Code]],Table2[[#This Row],[Check 
Funct.]],Table2[[#This Row],[Check 
Tech.]],Table2[[#This Row],[Check DROOLS]],Table2[[#This Row],[Check Domain]],Table2[[#This Row],[Check 
Tag]])="","",1)</f>
        <v/>
      </c>
    </row>
    <row r="351" spans="1:14" ht="25.5" x14ac:dyDescent="0.25">
      <c r="A351" s="51" t="s">
        <v>1192</v>
      </c>
      <c r="B351" s="46" t="s">
        <v>1193</v>
      </c>
      <c r="C351" s="48" t="s">
        <v>1194</v>
      </c>
      <c r="D351" s="48" t="s">
        <v>8</v>
      </c>
      <c r="E351" s="46" t="s">
        <v>9</v>
      </c>
      <c r="F351" s="46" t="s">
        <v>10</v>
      </c>
      <c r="G351" s="46" t="s">
        <v>1593</v>
      </c>
      <c r="H351" s="42" t="str">
        <f>IFERROR(IF(VLOOKUP(B351,'R&amp;C_5.15.1'!$B$2:$G$453,1,FALSE)=B351,"",),"NEW")</f>
        <v/>
      </c>
      <c r="I351" s="42" t="str">
        <f>IF(H351="NEW","NEW",IF(VLOOKUP(B351,'R&amp;C_5.15.1'!$B$2:$G$453,2,FALSE)=C351,"","UPDATED"))</f>
        <v/>
      </c>
      <c r="J351" s="42" t="str">
        <f>IF(H351="NEW","NEW",IF(VLOOKUP(B351,'R&amp;C_5.15.1'!$B$2:$G$453,3,FALSE)=D351,"","UPDATED"))</f>
        <v/>
      </c>
      <c r="K351" s="42" t="str">
        <f>IF(H351="NEW","NEW",IF(VLOOKUP(B351,'R&amp;C_5.15.1'!$B$2:$G$453,4,FALSE)=E351,"","UPDATED"))</f>
        <v/>
      </c>
      <c r="L351" s="42" t="str">
        <f>IF(H351="NEW","NEW",IF(VLOOKUP(B351,'R&amp;C_5.15.1'!$B$2:$G$453,5,FALSE)=F351,"","UPDATED"))</f>
        <v/>
      </c>
      <c r="M351" s="42" t="str">
        <f>IF(H351="NEW","NEW",IF(VLOOKUP(B351,'R&amp;C_5.15.1'!$B$2:$G$453,6,FALSE)=G351,"","UPDATED"))</f>
        <v/>
      </c>
      <c r="N351" s="42" t="str">
        <f>IF(CONCATENATE(Table2[[#This Row],[Check 
Code]],Table2[[#This Row],[Check 
Funct.]],Table2[[#This Row],[Check 
Tech.]],Table2[[#This Row],[Check DROOLS]],Table2[[#This Row],[Check Domain]],Table2[[#This Row],[Check 
Tag]])="","",1)</f>
        <v/>
      </c>
    </row>
    <row r="352" spans="1:14" ht="114.75" x14ac:dyDescent="0.25">
      <c r="A352" s="51" t="s">
        <v>1195</v>
      </c>
      <c r="B352" s="49" t="s">
        <v>1196</v>
      </c>
      <c r="C352" s="50" t="s">
        <v>1197</v>
      </c>
      <c r="D352" s="50" t="s">
        <v>14</v>
      </c>
      <c r="E352" s="49" t="s">
        <v>9</v>
      </c>
      <c r="F352" s="49" t="s">
        <v>10</v>
      </c>
      <c r="G352" s="49" t="s">
        <v>1687</v>
      </c>
      <c r="H352" s="42" t="str">
        <f>IFERROR(IF(VLOOKUP(B352,'R&amp;C_5.15.1'!$B$2:$G$453,1,FALSE)=B352,"",),"NEW")</f>
        <v/>
      </c>
      <c r="I352" s="42" t="str">
        <f>IF(H352="NEW","NEW",IF(VLOOKUP(B352,'R&amp;C_5.15.1'!$B$2:$G$453,2,FALSE)=C352,"","UPDATED"))</f>
        <v/>
      </c>
      <c r="J352" s="42" t="str">
        <f>IF(H352="NEW","NEW",IF(VLOOKUP(B352,'R&amp;C_5.15.1'!$B$2:$G$453,3,FALSE)=D352,"","UPDATED"))</f>
        <v/>
      </c>
      <c r="K352" s="42" t="str">
        <f>IF(H352="NEW","NEW",IF(VLOOKUP(B352,'R&amp;C_5.15.1'!$B$2:$G$453,4,FALSE)=E352,"","UPDATED"))</f>
        <v/>
      </c>
      <c r="L352" s="42" t="str">
        <f>IF(H352="NEW","NEW",IF(VLOOKUP(B352,'R&amp;C_5.15.1'!$B$2:$G$453,5,FALSE)=F352,"","UPDATED"))</f>
        <v/>
      </c>
      <c r="M352" s="42" t="str">
        <f>IF(H352="NEW","NEW",IF(VLOOKUP(B352,'R&amp;C_5.15.1'!$B$2:$G$453,6,FALSE)=G352,"","UPDATED"))</f>
        <v/>
      </c>
      <c r="N352" s="42" t="str">
        <f>IF(CONCATENATE(Table2[[#This Row],[Check 
Code]],Table2[[#This Row],[Check 
Funct.]],Table2[[#This Row],[Check 
Tech.]],Table2[[#This Row],[Check DROOLS]],Table2[[#This Row],[Check Domain]],Table2[[#This Row],[Check 
Tag]])="","",1)</f>
        <v/>
      </c>
    </row>
    <row r="353" spans="1:14" ht="25.5" x14ac:dyDescent="0.25">
      <c r="A353" s="51" t="s">
        <v>1198</v>
      </c>
      <c r="B353" s="46" t="s">
        <v>1199</v>
      </c>
      <c r="C353" s="48" t="s">
        <v>1200</v>
      </c>
      <c r="D353" s="48" t="s">
        <v>14</v>
      </c>
      <c r="E353" s="46" t="s">
        <v>9</v>
      </c>
      <c r="F353" s="46" t="s">
        <v>10</v>
      </c>
      <c r="G353" s="46" t="s">
        <v>1593</v>
      </c>
      <c r="H353" s="42" t="str">
        <f>IFERROR(IF(VLOOKUP(B353,'R&amp;C_5.15.1'!$B$2:$G$453,1,FALSE)=B353,"",),"NEW")</f>
        <v/>
      </c>
      <c r="I353" s="42" t="str">
        <f>IF(H353="NEW","NEW",IF(VLOOKUP(B353,'R&amp;C_5.15.1'!$B$2:$G$453,2,FALSE)=C353,"","UPDATED"))</f>
        <v/>
      </c>
      <c r="J353" s="42" t="str">
        <f>IF(H353="NEW","NEW",IF(VLOOKUP(B353,'R&amp;C_5.15.1'!$B$2:$G$453,3,FALSE)=D353,"","UPDATED"))</f>
        <v/>
      </c>
      <c r="K353" s="42" t="str">
        <f>IF(H353="NEW","NEW",IF(VLOOKUP(B353,'R&amp;C_5.15.1'!$B$2:$G$453,4,FALSE)=E353,"","UPDATED"))</f>
        <v/>
      </c>
      <c r="L353" s="42" t="str">
        <f>IF(H353="NEW","NEW",IF(VLOOKUP(B353,'R&amp;C_5.15.1'!$B$2:$G$453,5,FALSE)=F353,"","UPDATED"))</f>
        <v/>
      </c>
      <c r="M353" s="42" t="str">
        <f>IF(H353="NEW","NEW",IF(VLOOKUP(B353,'R&amp;C_5.15.1'!$B$2:$G$453,6,FALSE)=G353,"","UPDATED"))</f>
        <v/>
      </c>
      <c r="N353" s="42" t="str">
        <f>IF(CONCATENATE(Table2[[#This Row],[Check 
Code]],Table2[[#This Row],[Check 
Funct.]],Table2[[#This Row],[Check 
Tech.]],Table2[[#This Row],[Check DROOLS]],Table2[[#This Row],[Check Domain]],Table2[[#This Row],[Check 
Tag]])="","",1)</f>
        <v/>
      </c>
    </row>
    <row r="354" spans="1:14" ht="25.5" x14ac:dyDescent="0.25">
      <c r="A354" s="51" t="s">
        <v>1201</v>
      </c>
      <c r="B354" s="49" t="s">
        <v>1202</v>
      </c>
      <c r="C354" s="50" t="s">
        <v>1203</v>
      </c>
      <c r="D354" s="50" t="s">
        <v>14</v>
      </c>
      <c r="E354" s="49" t="s">
        <v>9</v>
      </c>
      <c r="F354" s="49" t="s">
        <v>10</v>
      </c>
      <c r="G354" s="49" t="s">
        <v>1621</v>
      </c>
      <c r="H354" s="42" t="str">
        <f>IFERROR(IF(VLOOKUP(B354,'R&amp;C_5.15.1'!$B$2:$G$453,1,FALSE)=B354,"",),"NEW")</f>
        <v/>
      </c>
      <c r="I354" s="42" t="str">
        <f>IF(H354="NEW","NEW",IF(VLOOKUP(B354,'R&amp;C_5.15.1'!$B$2:$G$453,2,FALSE)=C354,"","UPDATED"))</f>
        <v/>
      </c>
      <c r="J354" s="42" t="str">
        <f>IF(H354="NEW","NEW",IF(VLOOKUP(B354,'R&amp;C_5.15.1'!$B$2:$G$453,3,FALSE)=D354,"","UPDATED"))</f>
        <v/>
      </c>
      <c r="K354" s="42" t="str">
        <f>IF(H354="NEW","NEW",IF(VLOOKUP(B354,'R&amp;C_5.15.1'!$B$2:$G$453,4,FALSE)=E354,"","UPDATED"))</f>
        <v/>
      </c>
      <c r="L354" s="42" t="str">
        <f>IF(H354="NEW","NEW",IF(VLOOKUP(B354,'R&amp;C_5.15.1'!$B$2:$G$453,5,FALSE)=F354,"","UPDATED"))</f>
        <v/>
      </c>
      <c r="M354" s="42" t="str">
        <f>IF(H354="NEW","NEW",IF(VLOOKUP(B354,'R&amp;C_5.15.1'!$B$2:$G$453,6,FALSE)=G354,"","UPDATED"))</f>
        <v/>
      </c>
      <c r="N354" s="42" t="str">
        <f>IF(CONCATENATE(Table2[[#This Row],[Check 
Code]],Table2[[#This Row],[Check 
Funct.]],Table2[[#This Row],[Check 
Tech.]],Table2[[#This Row],[Check DROOLS]],Table2[[#This Row],[Check Domain]],Table2[[#This Row],[Check 
Tag]])="","",1)</f>
        <v/>
      </c>
    </row>
    <row r="355" spans="1:14" ht="25.5" x14ac:dyDescent="0.25">
      <c r="A355" s="51" t="s">
        <v>1204</v>
      </c>
      <c r="B355" s="46" t="s">
        <v>1205</v>
      </c>
      <c r="C355" s="48" t="s">
        <v>1206</v>
      </c>
      <c r="D355" s="48" t="s">
        <v>14</v>
      </c>
      <c r="E355" s="46" t="s">
        <v>9</v>
      </c>
      <c r="F355" s="46" t="s">
        <v>10</v>
      </c>
      <c r="G355" s="46" t="s">
        <v>1635</v>
      </c>
      <c r="H355" s="42" t="str">
        <f>IFERROR(IF(VLOOKUP(B355,'R&amp;C_5.15.1'!$B$2:$G$453,1,FALSE)=B355,"",),"NEW")</f>
        <v/>
      </c>
      <c r="I355" s="42" t="str">
        <f>IF(H355="NEW","NEW",IF(VLOOKUP(B355,'R&amp;C_5.15.1'!$B$2:$G$453,2,FALSE)=C355,"","UPDATED"))</f>
        <v/>
      </c>
      <c r="J355" s="42" t="str">
        <f>IF(H355="NEW","NEW",IF(VLOOKUP(B355,'R&amp;C_5.15.1'!$B$2:$G$453,3,FALSE)=D355,"","UPDATED"))</f>
        <v/>
      </c>
      <c r="K355" s="42" t="str">
        <f>IF(H355="NEW","NEW",IF(VLOOKUP(B355,'R&amp;C_5.15.1'!$B$2:$G$453,4,FALSE)=E355,"","UPDATED"))</f>
        <v/>
      </c>
      <c r="L355" s="42" t="str">
        <f>IF(H355="NEW","NEW",IF(VLOOKUP(B355,'R&amp;C_5.15.1'!$B$2:$G$453,5,FALSE)=F355,"","UPDATED"))</f>
        <v/>
      </c>
      <c r="M355" s="42" t="str">
        <f>IF(H355="NEW","NEW",IF(VLOOKUP(B355,'R&amp;C_5.15.1'!$B$2:$G$453,6,FALSE)=G355,"","UPDATED"))</f>
        <v/>
      </c>
      <c r="N355" s="42" t="str">
        <f>IF(CONCATENATE(Table2[[#This Row],[Check 
Code]],Table2[[#This Row],[Check 
Funct.]],Table2[[#This Row],[Check 
Tech.]],Table2[[#This Row],[Check DROOLS]],Table2[[#This Row],[Check Domain]],Table2[[#This Row],[Check 
Tag]])="","",1)</f>
        <v/>
      </c>
    </row>
    <row r="356" spans="1:14" ht="89.25" x14ac:dyDescent="0.25">
      <c r="A356" s="51" t="s">
        <v>1207</v>
      </c>
      <c r="B356" s="49" t="s">
        <v>1208</v>
      </c>
      <c r="C356" s="50" t="s">
        <v>1209</v>
      </c>
      <c r="D356" s="50" t="s">
        <v>14</v>
      </c>
      <c r="E356" s="49" t="s">
        <v>9</v>
      </c>
      <c r="F356" s="49" t="s">
        <v>10</v>
      </c>
      <c r="G356" s="49" t="s">
        <v>1613</v>
      </c>
      <c r="H356" s="42" t="str">
        <f>IFERROR(IF(VLOOKUP(B356,'R&amp;C_5.15.1'!$B$2:$G$453,1,FALSE)=B356,"",),"NEW")</f>
        <v/>
      </c>
      <c r="I356" s="42" t="str">
        <f>IF(H356="NEW","NEW",IF(VLOOKUP(B356,'R&amp;C_5.15.1'!$B$2:$G$453,2,FALSE)=C356,"","UPDATED"))</f>
        <v/>
      </c>
      <c r="J356" s="42" t="str">
        <f>IF(H356="NEW","NEW",IF(VLOOKUP(B356,'R&amp;C_5.15.1'!$B$2:$G$453,3,FALSE)=D356,"","UPDATED"))</f>
        <v/>
      </c>
      <c r="K356" s="42" t="str">
        <f>IF(H356="NEW","NEW",IF(VLOOKUP(B356,'R&amp;C_5.15.1'!$B$2:$G$453,4,FALSE)=E356,"","UPDATED"))</f>
        <v/>
      </c>
      <c r="L356" s="42" t="str">
        <f>IF(H356="NEW","NEW",IF(VLOOKUP(B356,'R&amp;C_5.15.1'!$B$2:$G$453,5,FALSE)=F356,"","UPDATED"))</f>
        <v/>
      </c>
      <c r="M356" s="42" t="str">
        <f>IF(H356="NEW","NEW",IF(VLOOKUP(B356,'R&amp;C_5.15.1'!$B$2:$G$453,6,FALSE)=G356,"","UPDATED"))</f>
        <v/>
      </c>
      <c r="N356" s="42" t="str">
        <f>IF(CONCATENATE(Table2[[#This Row],[Check 
Code]],Table2[[#This Row],[Check 
Funct.]],Table2[[#This Row],[Check 
Tech.]],Table2[[#This Row],[Check DROOLS]],Table2[[#This Row],[Check Domain]],Table2[[#This Row],[Check 
Tag]])="","",1)</f>
        <v/>
      </c>
    </row>
    <row r="357" spans="1:14" ht="38.25" x14ac:dyDescent="0.25">
      <c r="A357" s="51" t="s">
        <v>1210</v>
      </c>
      <c r="B357" s="46" t="s">
        <v>1211</v>
      </c>
      <c r="C357" s="48" t="s">
        <v>1212</v>
      </c>
      <c r="D357" s="48" t="s">
        <v>14</v>
      </c>
      <c r="E357" s="46" t="s">
        <v>9</v>
      </c>
      <c r="F357" s="46" t="s">
        <v>10</v>
      </c>
      <c r="G357" s="51" t="s">
        <v>1660</v>
      </c>
      <c r="H357" s="42" t="str">
        <f>IFERROR(IF(VLOOKUP(B357,'R&amp;C_5.15.1'!$B$2:$G$453,1,FALSE)=B357,"",),"NEW")</f>
        <v/>
      </c>
      <c r="I357" s="42" t="str">
        <f>IF(H357="NEW","NEW",IF(VLOOKUP(B357,'R&amp;C_5.15.1'!$B$2:$G$453,2,FALSE)=C357,"","UPDATED"))</f>
        <v/>
      </c>
      <c r="J357" s="42" t="str">
        <f>IF(H357="NEW","NEW",IF(VLOOKUP(B357,'R&amp;C_5.15.1'!$B$2:$G$453,3,FALSE)=D357,"","UPDATED"))</f>
        <v/>
      </c>
      <c r="K357" s="42" t="str">
        <f>IF(H357="NEW","NEW",IF(VLOOKUP(B357,'R&amp;C_5.15.1'!$B$2:$G$453,4,FALSE)=E357,"","UPDATED"))</f>
        <v/>
      </c>
      <c r="L357" s="42" t="str">
        <f>IF(H357="NEW","NEW",IF(VLOOKUP(B357,'R&amp;C_5.15.1'!$B$2:$G$453,5,FALSE)=F357,"","UPDATED"))</f>
        <v/>
      </c>
      <c r="M357" s="42" t="str">
        <f>IF(H357="NEW","NEW",IF(VLOOKUP(B357,'R&amp;C_5.15.1'!$B$2:$G$453,6,FALSE)=G357,"","UPDATED"))</f>
        <v>UPDATED</v>
      </c>
      <c r="N357" s="42">
        <f>IF(CONCATENATE(Table2[[#This Row],[Check 
Code]],Table2[[#This Row],[Check 
Funct.]],Table2[[#This Row],[Check 
Tech.]],Table2[[#This Row],[Check DROOLS]],Table2[[#This Row],[Check Domain]],Table2[[#This Row],[Check 
Tag]])="","",1)</f>
        <v>1</v>
      </c>
    </row>
    <row r="358" spans="1:14" ht="63.75" x14ac:dyDescent="0.25">
      <c r="A358" s="51" t="s">
        <v>1213</v>
      </c>
      <c r="B358" s="51" t="s">
        <v>1214</v>
      </c>
      <c r="C358" s="47" t="s">
        <v>1215</v>
      </c>
      <c r="D358" s="47" t="s">
        <v>1040</v>
      </c>
      <c r="E358" s="51" t="s">
        <v>9</v>
      </c>
      <c r="F358" s="51" t="s">
        <v>10</v>
      </c>
      <c r="G358" s="51" t="s">
        <v>1688</v>
      </c>
      <c r="H358" s="42" t="str">
        <f>IFERROR(IF(VLOOKUP(B358,'R&amp;C_5.15.1'!$B$2:$G$453,1,FALSE)=B358,"",),"NEW")</f>
        <v>NEW</v>
      </c>
      <c r="I358" s="42" t="str">
        <f>IF(H358="NEW","NEW",IF(VLOOKUP(B358,'R&amp;C_5.15.1'!$B$2:$G$453,2,FALSE)=C358,"","UPDATED"))</f>
        <v>NEW</v>
      </c>
      <c r="J358" s="42" t="str">
        <f>IF(H358="NEW","NEW",IF(VLOOKUP(B358,'R&amp;C_5.15.1'!$B$2:$G$453,3,FALSE)=D358,"","UPDATED"))</f>
        <v>NEW</v>
      </c>
      <c r="K358" s="42" t="str">
        <f>IF(H358="NEW","NEW",IF(VLOOKUP(B358,'R&amp;C_5.15.1'!$B$2:$G$453,4,FALSE)=E358,"","UPDATED"))</f>
        <v>NEW</v>
      </c>
      <c r="L358" s="42" t="str">
        <f>IF(H358="NEW","NEW",IF(VLOOKUP(B358,'R&amp;C_5.15.1'!$B$2:$G$453,5,FALSE)=F358,"","UPDATED"))</f>
        <v>NEW</v>
      </c>
      <c r="M358" s="42" t="str">
        <f>IF(H358="NEW","NEW",IF(VLOOKUP(B358,'R&amp;C_5.15.1'!$B$2:$G$453,6,FALSE)=G358,"","UPDATED"))</f>
        <v>NEW</v>
      </c>
      <c r="N358" s="42">
        <f>IF(CONCATENATE(Table2[[#This Row],[Check 
Code]],Table2[[#This Row],[Check 
Funct.]],Table2[[#This Row],[Check 
Tech.]],Table2[[#This Row],[Check DROOLS]],Table2[[#This Row],[Check Domain]],Table2[[#This Row],[Check 
Tag]])="","",1)</f>
        <v>1</v>
      </c>
    </row>
    <row r="359" spans="1:14" ht="51" x14ac:dyDescent="0.25">
      <c r="A359" s="51" t="s">
        <v>1216</v>
      </c>
      <c r="B359" s="46" t="s">
        <v>1217</v>
      </c>
      <c r="C359" s="48" t="s">
        <v>1218</v>
      </c>
      <c r="D359" s="48" t="s">
        <v>14</v>
      </c>
      <c r="E359" s="46" t="s">
        <v>9</v>
      </c>
      <c r="F359" s="46" t="s">
        <v>10</v>
      </c>
      <c r="G359" s="46" t="s">
        <v>1689</v>
      </c>
      <c r="H359" s="42" t="str">
        <f>IFERROR(IF(VLOOKUP(B359,'R&amp;C_5.15.1'!$B$2:$G$453,1,FALSE)=B359,"",),"NEW")</f>
        <v/>
      </c>
      <c r="I359" s="42" t="str">
        <f>IF(H359="NEW","NEW",IF(VLOOKUP(B359,'R&amp;C_5.15.1'!$B$2:$G$453,2,FALSE)=C359,"","UPDATED"))</f>
        <v/>
      </c>
      <c r="J359" s="42" t="str">
        <f>IF(H359="NEW","NEW",IF(VLOOKUP(B359,'R&amp;C_5.15.1'!$B$2:$G$453,3,FALSE)=D359,"","UPDATED"))</f>
        <v/>
      </c>
      <c r="K359" s="42" t="str">
        <f>IF(H359="NEW","NEW",IF(VLOOKUP(B359,'R&amp;C_5.15.1'!$B$2:$G$453,4,FALSE)=E359,"","UPDATED"))</f>
        <v/>
      </c>
      <c r="L359" s="42" t="str">
        <f>IF(H359="NEW","NEW",IF(VLOOKUP(B359,'R&amp;C_5.15.1'!$B$2:$G$453,5,FALSE)=F359,"","UPDATED"))</f>
        <v/>
      </c>
      <c r="M359" s="42" t="str">
        <f>IF(H359="NEW","NEW",IF(VLOOKUP(B359,'R&amp;C_5.15.1'!$B$2:$G$453,6,FALSE)=G359,"","UPDATED"))</f>
        <v/>
      </c>
      <c r="N359" s="42" t="str">
        <f>IF(CONCATENATE(Table2[[#This Row],[Check 
Code]],Table2[[#This Row],[Check 
Funct.]],Table2[[#This Row],[Check 
Tech.]],Table2[[#This Row],[Check DROOLS]],Table2[[#This Row],[Check Domain]],Table2[[#This Row],[Check 
Tag]])="","",1)</f>
        <v/>
      </c>
    </row>
    <row r="360" spans="1:14" ht="25.5" x14ac:dyDescent="0.25">
      <c r="A360" s="51" t="s">
        <v>1219</v>
      </c>
      <c r="B360" s="49" t="s">
        <v>1220</v>
      </c>
      <c r="C360" s="50" t="s">
        <v>1221</v>
      </c>
      <c r="D360" s="50" t="s">
        <v>1222</v>
      </c>
      <c r="E360" s="49" t="s">
        <v>15</v>
      </c>
      <c r="F360" s="49" t="s">
        <v>10</v>
      </c>
      <c r="G360" s="49" t="s">
        <v>1621</v>
      </c>
      <c r="H360" s="42" t="str">
        <f>IFERROR(IF(VLOOKUP(B360,'R&amp;C_5.15.1'!$B$2:$G$453,1,FALSE)=B360,"",),"NEW")</f>
        <v/>
      </c>
      <c r="I360" s="42" t="str">
        <f>IF(H360="NEW","NEW",IF(VLOOKUP(B360,'R&amp;C_5.15.1'!$B$2:$G$453,2,FALSE)=C360,"","UPDATED"))</f>
        <v/>
      </c>
      <c r="J360" s="42" t="str">
        <f>IF(H360="NEW","NEW",IF(VLOOKUP(B360,'R&amp;C_5.15.1'!$B$2:$G$453,3,FALSE)=D360,"","UPDATED"))</f>
        <v/>
      </c>
      <c r="K360" s="42" t="str">
        <f>IF(H360="NEW","NEW",IF(VLOOKUP(B360,'R&amp;C_5.15.1'!$B$2:$G$453,4,FALSE)=E360,"","UPDATED"))</f>
        <v/>
      </c>
      <c r="L360" s="42" t="str">
        <f>IF(H360="NEW","NEW",IF(VLOOKUP(B360,'R&amp;C_5.15.1'!$B$2:$G$453,5,FALSE)=F360,"","UPDATED"))</f>
        <v/>
      </c>
      <c r="M360" s="42" t="str">
        <f>IF(H360="NEW","NEW",IF(VLOOKUP(B360,'R&amp;C_5.15.1'!$B$2:$G$453,6,FALSE)=G360,"","UPDATED"))</f>
        <v/>
      </c>
      <c r="N360" s="42" t="str">
        <f>IF(CONCATENATE(Table2[[#This Row],[Check 
Code]],Table2[[#This Row],[Check 
Funct.]],Table2[[#This Row],[Check 
Tech.]],Table2[[#This Row],[Check DROOLS]],Table2[[#This Row],[Check Domain]],Table2[[#This Row],[Check 
Tag]])="","",1)</f>
        <v/>
      </c>
    </row>
    <row r="361" spans="1:14" ht="38.25" x14ac:dyDescent="0.25">
      <c r="A361" s="51" t="s">
        <v>1223</v>
      </c>
      <c r="B361" s="46" t="s">
        <v>1224</v>
      </c>
      <c r="C361" s="48" t="s">
        <v>1225</v>
      </c>
      <c r="D361" s="48" t="s">
        <v>1226</v>
      </c>
      <c r="E361" s="46" t="s">
        <v>15</v>
      </c>
      <c r="F361" s="46" t="s">
        <v>10</v>
      </c>
      <c r="G361" s="46" t="s">
        <v>1621</v>
      </c>
      <c r="H361" s="42" t="str">
        <f>IFERROR(IF(VLOOKUP(B361,'R&amp;C_5.15.1'!$B$2:$G$453,1,FALSE)=B361,"",),"NEW")</f>
        <v/>
      </c>
      <c r="I361" s="42" t="str">
        <f>IF(H361="NEW","NEW",IF(VLOOKUP(B361,'R&amp;C_5.15.1'!$B$2:$G$453,2,FALSE)=C361,"","UPDATED"))</f>
        <v/>
      </c>
      <c r="J361" s="42" t="str">
        <f>IF(H361="NEW","NEW",IF(VLOOKUP(B361,'R&amp;C_5.15.1'!$B$2:$G$453,3,FALSE)=D361,"","UPDATED"))</f>
        <v/>
      </c>
      <c r="K361" s="42" t="str">
        <f>IF(H361="NEW","NEW",IF(VLOOKUP(B361,'R&amp;C_5.15.1'!$B$2:$G$453,4,FALSE)=E361,"","UPDATED"))</f>
        <v/>
      </c>
      <c r="L361" s="42" t="str">
        <f>IF(H361="NEW","NEW",IF(VLOOKUP(B361,'R&amp;C_5.15.1'!$B$2:$G$453,5,FALSE)=F361,"","UPDATED"))</f>
        <v/>
      </c>
      <c r="M361" s="42" t="str">
        <f>IF(H361="NEW","NEW",IF(VLOOKUP(B361,'R&amp;C_5.15.1'!$B$2:$G$453,6,FALSE)=G361,"","UPDATED"))</f>
        <v/>
      </c>
      <c r="N361" s="42" t="str">
        <f>IF(CONCATENATE(Table2[[#This Row],[Check 
Code]],Table2[[#This Row],[Check 
Funct.]],Table2[[#This Row],[Check 
Tech.]],Table2[[#This Row],[Check DROOLS]],Table2[[#This Row],[Check Domain]],Table2[[#This Row],[Check 
Tag]])="","",1)</f>
        <v/>
      </c>
    </row>
    <row r="362" spans="1:14" ht="25.5" x14ac:dyDescent="0.25">
      <c r="A362" s="51" t="s">
        <v>1227</v>
      </c>
      <c r="B362" s="49" t="s">
        <v>1228</v>
      </c>
      <c r="C362" s="50" t="s">
        <v>1229</v>
      </c>
      <c r="D362" s="50" t="s">
        <v>1230</v>
      </c>
      <c r="E362" s="49" t="s">
        <v>15</v>
      </c>
      <c r="F362" s="49" t="s">
        <v>10</v>
      </c>
      <c r="G362" s="49" t="s">
        <v>1632</v>
      </c>
      <c r="H362" s="42" t="str">
        <f>IFERROR(IF(VLOOKUP(B362,'R&amp;C_5.15.1'!$B$2:$G$453,1,FALSE)=B362,"",),"NEW")</f>
        <v/>
      </c>
      <c r="I362" s="42" t="str">
        <f>IF(H362="NEW","NEW",IF(VLOOKUP(B362,'R&amp;C_5.15.1'!$B$2:$G$453,2,FALSE)=C362,"","UPDATED"))</f>
        <v/>
      </c>
      <c r="J362" s="42" t="str">
        <f>IF(H362="NEW","NEW",IF(VLOOKUP(B362,'R&amp;C_5.15.1'!$B$2:$G$453,3,FALSE)=D362,"","UPDATED"))</f>
        <v/>
      </c>
      <c r="K362" s="42" t="str">
        <f>IF(H362="NEW","NEW",IF(VLOOKUP(B362,'R&amp;C_5.15.1'!$B$2:$G$453,4,FALSE)=E362,"","UPDATED"))</f>
        <v/>
      </c>
      <c r="L362" s="42" t="str">
        <f>IF(H362="NEW","NEW",IF(VLOOKUP(B362,'R&amp;C_5.15.1'!$B$2:$G$453,5,FALSE)=F362,"","UPDATED"))</f>
        <v/>
      </c>
      <c r="M362" s="42" t="str">
        <f>IF(H362="NEW","NEW",IF(VLOOKUP(B362,'R&amp;C_5.15.1'!$B$2:$G$453,6,FALSE)=G362,"","UPDATED"))</f>
        <v/>
      </c>
      <c r="N362" s="42" t="str">
        <f>IF(CONCATENATE(Table2[[#This Row],[Check 
Code]],Table2[[#This Row],[Check 
Funct.]],Table2[[#This Row],[Check 
Tech.]],Table2[[#This Row],[Check DROOLS]],Table2[[#This Row],[Check Domain]],Table2[[#This Row],[Check 
Tag]])="","",1)</f>
        <v/>
      </c>
    </row>
    <row r="363" spans="1:14" ht="38.25" x14ac:dyDescent="0.25">
      <c r="A363" s="51" t="s">
        <v>1231</v>
      </c>
      <c r="B363" s="46" t="s">
        <v>1232</v>
      </c>
      <c r="C363" s="48" t="s">
        <v>1233</v>
      </c>
      <c r="D363" s="48" t="s">
        <v>1234</v>
      </c>
      <c r="E363" s="46" t="s">
        <v>15</v>
      </c>
      <c r="F363" s="46" t="s">
        <v>10</v>
      </c>
      <c r="G363" s="46" t="s">
        <v>1598</v>
      </c>
      <c r="H363" s="42" t="str">
        <f>IFERROR(IF(VLOOKUP(B363,'R&amp;C_5.15.1'!$B$2:$G$453,1,FALSE)=B363,"",),"NEW")</f>
        <v/>
      </c>
      <c r="I363" s="42" t="str">
        <f>IF(H363="NEW","NEW",IF(VLOOKUP(B363,'R&amp;C_5.15.1'!$B$2:$G$453,2,FALSE)=C363,"","UPDATED"))</f>
        <v/>
      </c>
      <c r="J363" s="42" t="str">
        <f>IF(H363="NEW","NEW",IF(VLOOKUP(B363,'R&amp;C_5.15.1'!$B$2:$G$453,3,FALSE)=D363,"","UPDATED"))</f>
        <v/>
      </c>
      <c r="K363" s="42" t="str">
        <f>IF(H363="NEW","NEW",IF(VLOOKUP(B363,'R&amp;C_5.15.1'!$B$2:$G$453,4,FALSE)=E363,"","UPDATED"))</f>
        <v/>
      </c>
      <c r="L363" s="42" t="str">
        <f>IF(H363="NEW","NEW",IF(VLOOKUP(B363,'R&amp;C_5.15.1'!$B$2:$G$453,5,FALSE)=F363,"","UPDATED"))</f>
        <v/>
      </c>
      <c r="M363" s="42" t="str">
        <f>IF(H363="NEW","NEW",IF(VLOOKUP(B363,'R&amp;C_5.15.1'!$B$2:$G$453,6,FALSE)=G363,"","UPDATED"))</f>
        <v/>
      </c>
      <c r="N363" s="42" t="str">
        <f>IF(CONCATENATE(Table2[[#This Row],[Check 
Code]],Table2[[#This Row],[Check 
Funct.]],Table2[[#This Row],[Check 
Tech.]],Table2[[#This Row],[Check DROOLS]],Table2[[#This Row],[Check Domain]],Table2[[#This Row],[Check 
Tag]])="","",1)</f>
        <v/>
      </c>
    </row>
    <row r="364" spans="1:14" ht="38.25" x14ac:dyDescent="0.25">
      <c r="A364" s="51" t="s">
        <v>1235</v>
      </c>
      <c r="B364" s="49" t="s">
        <v>1236</v>
      </c>
      <c r="C364" s="50" t="s">
        <v>1237</v>
      </c>
      <c r="D364" s="50" t="s">
        <v>1238</v>
      </c>
      <c r="E364" s="49" t="s">
        <v>15</v>
      </c>
      <c r="F364" s="49" t="s">
        <v>10</v>
      </c>
      <c r="G364" s="49" t="s">
        <v>1690</v>
      </c>
      <c r="H364" s="42" t="str">
        <f>IFERROR(IF(VLOOKUP(B364,'R&amp;C_5.15.1'!$B$2:$G$453,1,FALSE)=B364,"",),"NEW")</f>
        <v/>
      </c>
      <c r="I364" s="42" t="str">
        <f>IF(H364="NEW","NEW",IF(VLOOKUP(B364,'R&amp;C_5.15.1'!$B$2:$G$453,2,FALSE)=C364,"","UPDATED"))</f>
        <v/>
      </c>
      <c r="J364" s="42" t="str">
        <f>IF(H364="NEW","NEW",IF(VLOOKUP(B364,'R&amp;C_5.15.1'!$B$2:$G$453,3,FALSE)=D364,"","UPDATED"))</f>
        <v/>
      </c>
      <c r="K364" s="42" t="str">
        <f>IF(H364="NEW","NEW",IF(VLOOKUP(B364,'R&amp;C_5.15.1'!$B$2:$G$453,4,FALSE)=E364,"","UPDATED"))</f>
        <v/>
      </c>
      <c r="L364" s="42" t="str">
        <f>IF(H364="NEW","NEW",IF(VLOOKUP(B364,'R&amp;C_5.15.1'!$B$2:$G$453,5,FALSE)=F364,"","UPDATED"))</f>
        <v/>
      </c>
      <c r="M364" s="42" t="str">
        <f>IF(H364="NEW","NEW",IF(VLOOKUP(B364,'R&amp;C_5.15.1'!$B$2:$G$453,6,FALSE)=G364,"","UPDATED"))</f>
        <v/>
      </c>
      <c r="N364" s="42" t="str">
        <f>IF(CONCATENATE(Table2[[#This Row],[Check 
Code]],Table2[[#This Row],[Check 
Funct.]],Table2[[#This Row],[Check 
Tech.]],Table2[[#This Row],[Check DROOLS]],Table2[[#This Row],[Check Domain]],Table2[[#This Row],[Check 
Tag]])="","",1)</f>
        <v/>
      </c>
    </row>
    <row r="365" spans="1:14" ht="178.5" x14ac:dyDescent="0.25">
      <c r="A365" s="51" t="s">
        <v>1239</v>
      </c>
      <c r="B365" s="46" t="s">
        <v>1240</v>
      </c>
      <c r="C365" s="48" t="s">
        <v>1241</v>
      </c>
      <c r="D365" s="48" t="s">
        <v>1242</v>
      </c>
      <c r="E365" s="46" t="s">
        <v>15</v>
      </c>
      <c r="F365" s="46" t="s">
        <v>10</v>
      </c>
      <c r="G365" s="46" t="s">
        <v>1691</v>
      </c>
      <c r="H365" s="42" t="str">
        <f>IFERROR(IF(VLOOKUP(B365,'R&amp;C_5.15.1'!$B$2:$G$453,1,FALSE)=B365,"",),"NEW")</f>
        <v/>
      </c>
      <c r="I365" s="42" t="str">
        <f>IF(H365="NEW","NEW",IF(VLOOKUP(B365,'R&amp;C_5.15.1'!$B$2:$G$453,2,FALSE)=C365,"","UPDATED"))</f>
        <v/>
      </c>
      <c r="J365" s="42" t="str">
        <f>IF(H365="NEW","NEW",IF(VLOOKUP(B365,'R&amp;C_5.15.1'!$B$2:$G$453,3,FALSE)=D365,"","UPDATED"))</f>
        <v/>
      </c>
      <c r="K365" s="42" t="str">
        <f>IF(H365="NEW","NEW",IF(VLOOKUP(B365,'R&amp;C_5.15.1'!$B$2:$G$453,4,FALSE)=E365,"","UPDATED"))</f>
        <v/>
      </c>
      <c r="L365" s="42" t="str">
        <f>IF(H365="NEW","NEW",IF(VLOOKUP(B365,'R&amp;C_5.15.1'!$B$2:$G$453,5,FALSE)=F365,"","UPDATED"))</f>
        <v/>
      </c>
      <c r="M365" s="42" t="str">
        <f>IF(H365="NEW","NEW",IF(VLOOKUP(B365,'R&amp;C_5.15.1'!$B$2:$G$453,6,FALSE)=G365,"","UPDATED"))</f>
        <v/>
      </c>
      <c r="N365" s="42" t="str">
        <f>IF(CONCATENATE(Table2[[#This Row],[Check 
Code]],Table2[[#This Row],[Check 
Funct.]],Table2[[#This Row],[Check 
Tech.]],Table2[[#This Row],[Check DROOLS]],Table2[[#This Row],[Check Domain]],Table2[[#This Row],[Check 
Tag]])="","",1)</f>
        <v/>
      </c>
    </row>
    <row r="366" spans="1:14" ht="63.75" x14ac:dyDescent="0.25">
      <c r="A366" s="51" t="s">
        <v>1243</v>
      </c>
      <c r="B366" s="49" t="s">
        <v>1244</v>
      </c>
      <c r="C366" s="50" t="s">
        <v>1245</v>
      </c>
      <c r="D366" s="50" t="s">
        <v>1246</v>
      </c>
      <c r="E366" s="49" t="s">
        <v>15</v>
      </c>
      <c r="F366" s="49" t="s">
        <v>10</v>
      </c>
      <c r="G366" s="49" t="s">
        <v>1632</v>
      </c>
      <c r="H366" s="42" t="str">
        <f>IFERROR(IF(VLOOKUP(B366,'R&amp;C_5.15.1'!$B$2:$G$453,1,FALSE)=B366,"",),"NEW")</f>
        <v/>
      </c>
      <c r="I366" s="42" t="str">
        <f>IF(H366="NEW","NEW",IF(VLOOKUP(B366,'R&amp;C_5.15.1'!$B$2:$G$453,2,FALSE)=C366,"","UPDATED"))</f>
        <v/>
      </c>
      <c r="J366" s="42" t="str">
        <f>IF(H366="NEW","NEW",IF(VLOOKUP(B366,'R&amp;C_5.15.1'!$B$2:$G$453,3,FALSE)=D366,"","UPDATED"))</f>
        <v/>
      </c>
      <c r="K366" s="42" t="str">
        <f>IF(H366="NEW","NEW",IF(VLOOKUP(B366,'R&amp;C_5.15.1'!$B$2:$G$453,4,FALSE)=E366,"","UPDATED"))</f>
        <v/>
      </c>
      <c r="L366" s="42" t="str">
        <f>IF(H366="NEW","NEW",IF(VLOOKUP(B366,'R&amp;C_5.15.1'!$B$2:$G$453,5,FALSE)=F366,"","UPDATED"))</f>
        <v/>
      </c>
      <c r="M366" s="42" t="str">
        <f>IF(H366="NEW","NEW",IF(VLOOKUP(B366,'R&amp;C_5.15.1'!$B$2:$G$453,6,FALSE)=G366,"","UPDATED"))</f>
        <v/>
      </c>
      <c r="N366" s="42" t="str">
        <f>IF(CONCATENATE(Table2[[#This Row],[Check 
Code]],Table2[[#This Row],[Check 
Funct.]],Table2[[#This Row],[Check 
Tech.]],Table2[[#This Row],[Check DROOLS]],Table2[[#This Row],[Check Domain]],Table2[[#This Row],[Check 
Tag]])="","",1)</f>
        <v/>
      </c>
    </row>
    <row r="367" spans="1:14" ht="38.25" x14ac:dyDescent="0.25">
      <c r="A367" s="51" t="s">
        <v>1247</v>
      </c>
      <c r="B367" s="46" t="s">
        <v>1248</v>
      </c>
      <c r="C367" s="48" t="s">
        <v>1249</v>
      </c>
      <c r="D367" s="48" t="s">
        <v>1250</v>
      </c>
      <c r="E367" s="46" t="s">
        <v>15</v>
      </c>
      <c r="F367" s="46" t="s">
        <v>10</v>
      </c>
      <c r="G367" s="46" t="s">
        <v>1598</v>
      </c>
      <c r="H367" s="42" t="str">
        <f>IFERROR(IF(VLOOKUP(B367,'R&amp;C_5.15.1'!$B$2:$G$453,1,FALSE)=B367,"",),"NEW")</f>
        <v/>
      </c>
      <c r="I367" s="42" t="str">
        <f>IF(H367="NEW","NEW",IF(VLOOKUP(B367,'R&amp;C_5.15.1'!$B$2:$G$453,2,FALSE)=C367,"","UPDATED"))</f>
        <v/>
      </c>
      <c r="J367" s="42" t="str">
        <f>IF(H367="NEW","NEW",IF(VLOOKUP(B367,'R&amp;C_5.15.1'!$B$2:$G$453,3,FALSE)=D367,"","UPDATED"))</f>
        <v/>
      </c>
      <c r="K367" s="42" t="str">
        <f>IF(H367="NEW","NEW",IF(VLOOKUP(B367,'R&amp;C_5.15.1'!$B$2:$G$453,4,FALSE)=E367,"","UPDATED"))</f>
        <v/>
      </c>
      <c r="L367" s="42" t="str">
        <f>IF(H367="NEW","NEW",IF(VLOOKUP(B367,'R&amp;C_5.15.1'!$B$2:$G$453,5,FALSE)=F367,"","UPDATED"))</f>
        <v/>
      </c>
      <c r="M367" s="42" t="str">
        <f>IF(H367="NEW","NEW",IF(VLOOKUP(B367,'R&amp;C_5.15.1'!$B$2:$G$453,6,FALSE)=G367,"","UPDATED"))</f>
        <v/>
      </c>
      <c r="N367" s="42" t="str">
        <f>IF(CONCATENATE(Table2[[#This Row],[Check 
Code]],Table2[[#This Row],[Check 
Funct.]],Table2[[#This Row],[Check 
Tech.]],Table2[[#This Row],[Check DROOLS]],Table2[[#This Row],[Check Domain]],Table2[[#This Row],[Check 
Tag]])="","",1)</f>
        <v/>
      </c>
    </row>
    <row r="368" spans="1:14" ht="102" x14ac:dyDescent="0.25">
      <c r="A368" s="51" t="s">
        <v>1251</v>
      </c>
      <c r="B368" s="49" t="s">
        <v>1252</v>
      </c>
      <c r="C368" s="50" t="s">
        <v>1253</v>
      </c>
      <c r="D368" s="50" t="s">
        <v>1254</v>
      </c>
      <c r="E368" s="49" t="s">
        <v>15</v>
      </c>
      <c r="F368" s="49" t="s">
        <v>10</v>
      </c>
      <c r="G368" s="49" t="s">
        <v>1621</v>
      </c>
      <c r="H368" s="42" t="str">
        <f>IFERROR(IF(VLOOKUP(B368,'R&amp;C_5.15.1'!$B$2:$G$453,1,FALSE)=B368,"",),"NEW")</f>
        <v/>
      </c>
      <c r="I368" s="42" t="str">
        <f>IF(H368="NEW","NEW",IF(VLOOKUP(B368,'R&amp;C_5.15.1'!$B$2:$G$453,2,FALSE)=C368,"","UPDATED"))</f>
        <v/>
      </c>
      <c r="J368" s="42" t="str">
        <f>IF(H368="NEW","NEW",IF(VLOOKUP(B368,'R&amp;C_5.15.1'!$B$2:$G$453,3,FALSE)=D368,"","UPDATED"))</f>
        <v/>
      </c>
      <c r="K368" s="42" t="str">
        <f>IF(H368="NEW","NEW",IF(VLOOKUP(B368,'R&amp;C_5.15.1'!$B$2:$G$453,4,FALSE)=E368,"","UPDATED"))</f>
        <v/>
      </c>
      <c r="L368" s="42" t="str">
        <f>IF(H368="NEW","NEW",IF(VLOOKUP(B368,'R&amp;C_5.15.1'!$B$2:$G$453,5,FALSE)=F368,"","UPDATED"))</f>
        <v/>
      </c>
      <c r="M368" s="42" t="str">
        <f>IF(H368="NEW","NEW",IF(VLOOKUP(B368,'R&amp;C_5.15.1'!$B$2:$G$453,6,FALSE)=G368,"","UPDATED"))</f>
        <v/>
      </c>
      <c r="N368" s="42" t="str">
        <f>IF(CONCATENATE(Table2[[#This Row],[Check 
Code]],Table2[[#This Row],[Check 
Funct.]],Table2[[#This Row],[Check 
Tech.]],Table2[[#This Row],[Check DROOLS]],Table2[[#This Row],[Check Domain]],Table2[[#This Row],[Check 
Tag]])="","",1)</f>
        <v/>
      </c>
    </row>
    <row r="369" spans="1:14" ht="242.25" x14ac:dyDescent="0.25">
      <c r="A369" s="51" t="s">
        <v>1255</v>
      </c>
      <c r="B369" s="46" t="s">
        <v>1256</v>
      </c>
      <c r="C369" s="48" t="s">
        <v>1257</v>
      </c>
      <c r="D369" s="48" t="s">
        <v>1258</v>
      </c>
      <c r="E369" s="46" t="s">
        <v>15</v>
      </c>
      <c r="F369" s="46" t="s">
        <v>10</v>
      </c>
      <c r="G369" s="46" t="s">
        <v>1692</v>
      </c>
      <c r="H369" s="42" t="str">
        <f>IFERROR(IF(VLOOKUP(B369,'R&amp;C_5.15.1'!$B$2:$G$453,1,FALSE)=B369,"",),"NEW")</f>
        <v/>
      </c>
      <c r="I369" s="42" t="str">
        <f>IF(H369="NEW","NEW",IF(VLOOKUP(B369,'R&amp;C_5.15.1'!$B$2:$G$453,2,FALSE)=C369,"","UPDATED"))</f>
        <v/>
      </c>
      <c r="J369" s="42" t="str">
        <f>IF(H369="NEW","NEW",IF(VLOOKUP(B369,'R&amp;C_5.15.1'!$B$2:$G$453,3,FALSE)=D369,"","UPDATED"))</f>
        <v/>
      </c>
      <c r="K369" s="42" t="str">
        <f>IF(H369="NEW","NEW",IF(VLOOKUP(B369,'R&amp;C_5.15.1'!$B$2:$G$453,4,FALSE)=E369,"","UPDATED"))</f>
        <v/>
      </c>
      <c r="L369" s="42" t="str">
        <f>IF(H369="NEW","NEW",IF(VLOOKUP(B369,'R&amp;C_5.15.1'!$B$2:$G$453,5,FALSE)=F369,"","UPDATED"))</f>
        <v/>
      </c>
      <c r="M369" s="42" t="str">
        <f>IF(H369="NEW","NEW",IF(VLOOKUP(B369,'R&amp;C_5.15.1'!$B$2:$G$453,6,FALSE)=G369,"","UPDATED"))</f>
        <v/>
      </c>
      <c r="N369" s="42" t="str">
        <f>IF(CONCATENATE(Table2[[#This Row],[Check 
Code]],Table2[[#This Row],[Check 
Funct.]],Table2[[#This Row],[Check 
Tech.]],Table2[[#This Row],[Check DROOLS]],Table2[[#This Row],[Check Domain]],Table2[[#This Row],[Check 
Tag]])="","",1)</f>
        <v/>
      </c>
    </row>
    <row r="370" spans="1:14" ht="63.75" x14ac:dyDescent="0.25">
      <c r="A370" s="51" t="s">
        <v>1259</v>
      </c>
      <c r="B370" s="49" t="s">
        <v>1260</v>
      </c>
      <c r="C370" s="50" t="s">
        <v>1261</v>
      </c>
      <c r="D370" s="50" t="s">
        <v>1262</v>
      </c>
      <c r="E370" s="49" t="s">
        <v>15</v>
      </c>
      <c r="F370" s="49" t="s">
        <v>10</v>
      </c>
      <c r="G370" s="49" t="s">
        <v>1625</v>
      </c>
      <c r="H370" s="42" t="str">
        <f>IFERROR(IF(VLOOKUP(B370,'R&amp;C_5.15.1'!$B$2:$G$453,1,FALSE)=B370,"",),"NEW")</f>
        <v/>
      </c>
      <c r="I370" s="42" t="str">
        <f>IF(H370="NEW","NEW",IF(VLOOKUP(B370,'R&amp;C_5.15.1'!$B$2:$G$453,2,FALSE)=C370,"","UPDATED"))</f>
        <v/>
      </c>
      <c r="J370" s="42" t="str">
        <f>IF(H370="NEW","NEW",IF(VLOOKUP(B370,'R&amp;C_5.15.1'!$B$2:$G$453,3,FALSE)=D370,"","UPDATED"))</f>
        <v/>
      </c>
      <c r="K370" s="42" t="str">
        <f>IF(H370="NEW","NEW",IF(VLOOKUP(B370,'R&amp;C_5.15.1'!$B$2:$G$453,4,FALSE)=E370,"","UPDATED"))</f>
        <v/>
      </c>
      <c r="L370" s="42" t="str">
        <f>IF(H370="NEW","NEW",IF(VLOOKUP(B370,'R&amp;C_5.15.1'!$B$2:$G$453,5,FALSE)=F370,"","UPDATED"))</f>
        <v/>
      </c>
      <c r="M370" s="42" t="str">
        <f>IF(H370="NEW","NEW",IF(VLOOKUP(B370,'R&amp;C_5.15.1'!$B$2:$G$453,6,FALSE)=G370,"","UPDATED"))</f>
        <v/>
      </c>
      <c r="N370" s="42" t="str">
        <f>IF(CONCATENATE(Table2[[#This Row],[Check 
Code]],Table2[[#This Row],[Check 
Funct.]],Table2[[#This Row],[Check 
Tech.]],Table2[[#This Row],[Check DROOLS]],Table2[[#This Row],[Check Domain]],Table2[[#This Row],[Check 
Tag]])="","",1)</f>
        <v/>
      </c>
    </row>
    <row r="371" spans="1:14" ht="76.5" x14ac:dyDescent="0.25">
      <c r="A371" s="51" t="s">
        <v>1263</v>
      </c>
      <c r="B371" s="46" t="s">
        <v>1264</v>
      </c>
      <c r="C371" s="47" t="s">
        <v>1265</v>
      </c>
      <c r="D371" s="48" t="s">
        <v>1266</v>
      </c>
      <c r="E371" s="46" t="s">
        <v>15</v>
      </c>
      <c r="F371" s="46" t="s">
        <v>10</v>
      </c>
      <c r="G371" s="46" t="s">
        <v>1659</v>
      </c>
      <c r="H371" s="42" t="str">
        <f>IFERROR(IF(VLOOKUP(B371,'R&amp;C_5.15.1'!$B$2:$G$453,1,FALSE)=B371,"",),"NEW")</f>
        <v/>
      </c>
      <c r="I371" s="42" t="str">
        <f>IF(H371="NEW","NEW",IF(VLOOKUP(B371,'R&amp;C_5.15.1'!$B$2:$G$453,2,FALSE)=C371,"","UPDATED"))</f>
        <v>UPDATED</v>
      </c>
      <c r="J371" s="42" t="str">
        <f>IF(H371="NEW","NEW",IF(VLOOKUP(B371,'R&amp;C_5.15.1'!$B$2:$G$453,3,FALSE)=D371,"","UPDATED"))</f>
        <v/>
      </c>
      <c r="K371" s="42" t="str">
        <f>IF(H371="NEW","NEW",IF(VLOOKUP(B371,'R&amp;C_5.15.1'!$B$2:$G$453,4,FALSE)=E371,"","UPDATED"))</f>
        <v/>
      </c>
      <c r="L371" s="42" t="str">
        <f>IF(H371="NEW","NEW",IF(VLOOKUP(B371,'R&amp;C_5.15.1'!$B$2:$G$453,5,FALSE)=F371,"","UPDATED"))</f>
        <v/>
      </c>
      <c r="M371" s="42" t="str">
        <f>IF(H371="NEW","NEW",IF(VLOOKUP(B371,'R&amp;C_5.15.1'!$B$2:$G$453,6,FALSE)=G371,"","UPDATED"))</f>
        <v/>
      </c>
      <c r="N371" s="42">
        <f>IF(CONCATENATE(Table2[[#This Row],[Check 
Code]],Table2[[#This Row],[Check 
Funct.]],Table2[[#This Row],[Check 
Tech.]],Table2[[#This Row],[Check DROOLS]],Table2[[#This Row],[Check Domain]],Table2[[#This Row],[Check 
Tag]])="","",1)</f>
        <v>1</v>
      </c>
    </row>
    <row r="372" spans="1:14" ht="51" x14ac:dyDescent="0.25">
      <c r="A372" s="51" t="s">
        <v>1267</v>
      </c>
      <c r="B372" s="49" t="s">
        <v>1268</v>
      </c>
      <c r="C372" s="50" t="s">
        <v>1269</v>
      </c>
      <c r="D372" s="50" t="s">
        <v>1269</v>
      </c>
      <c r="E372" s="49" t="s">
        <v>15</v>
      </c>
      <c r="F372" s="49" t="s">
        <v>10</v>
      </c>
      <c r="G372" s="49" t="s">
        <v>1693</v>
      </c>
      <c r="H372" s="42" t="str">
        <f>IFERROR(IF(VLOOKUP(B372,'R&amp;C_5.15.1'!$B$2:$G$453,1,FALSE)=B372,"",),"NEW")</f>
        <v/>
      </c>
      <c r="I372" s="42" t="str">
        <f>IF(H372="NEW","NEW",IF(VLOOKUP(B372,'R&amp;C_5.15.1'!$B$2:$G$453,2,FALSE)=C372,"","UPDATED"))</f>
        <v/>
      </c>
      <c r="J372" s="42" t="str">
        <f>IF(H372="NEW","NEW",IF(VLOOKUP(B372,'R&amp;C_5.15.1'!$B$2:$G$453,3,FALSE)=D372,"","UPDATED"))</f>
        <v/>
      </c>
      <c r="K372" s="42" t="str">
        <f>IF(H372="NEW","NEW",IF(VLOOKUP(B372,'R&amp;C_5.15.1'!$B$2:$G$453,4,FALSE)=E372,"","UPDATED"))</f>
        <v/>
      </c>
      <c r="L372" s="42" t="str">
        <f>IF(H372="NEW","NEW",IF(VLOOKUP(B372,'R&amp;C_5.15.1'!$B$2:$G$453,5,FALSE)=F372,"","UPDATED"))</f>
        <v/>
      </c>
      <c r="M372" s="42" t="str">
        <f>IF(H372="NEW","NEW",IF(VLOOKUP(B372,'R&amp;C_5.15.1'!$B$2:$G$453,6,FALSE)=G372,"","UPDATED"))</f>
        <v/>
      </c>
      <c r="N372" s="42" t="str">
        <f>IF(CONCATENATE(Table2[[#This Row],[Check 
Code]],Table2[[#This Row],[Check 
Funct.]],Table2[[#This Row],[Check 
Tech.]],Table2[[#This Row],[Check DROOLS]],Table2[[#This Row],[Check Domain]],Table2[[#This Row],[Check 
Tag]])="","",1)</f>
        <v/>
      </c>
    </row>
    <row r="373" spans="1:14" ht="331.5" x14ac:dyDescent="0.25">
      <c r="A373" s="51" t="s">
        <v>1270</v>
      </c>
      <c r="B373" s="46" t="s">
        <v>1271</v>
      </c>
      <c r="C373" s="48" t="s">
        <v>1272</v>
      </c>
      <c r="D373" s="48" t="s">
        <v>1272</v>
      </c>
      <c r="E373" s="46" t="s">
        <v>15</v>
      </c>
      <c r="F373" s="46" t="s">
        <v>10</v>
      </c>
      <c r="G373" s="46" t="s">
        <v>1632</v>
      </c>
      <c r="H373" s="42" t="str">
        <f>IFERROR(IF(VLOOKUP(B373,'R&amp;C_5.15.1'!$B$2:$G$453,1,FALSE)=B373,"",),"NEW")</f>
        <v/>
      </c>
      <c r="I373" s="42" t="str">
        <f>IF(H373="NEW","NEW",IF(VLOOKUP(B373,'R&amp;C_5.15.1'!$B$2:$G$453,2,FALSE)=C373,"","UPDATED"))</f>
        <v/>
      </c>
      <c r="J373" s="42" t="str">
        <f>IF(H373="NEW","NEW",IF(VLOOKUP(B373,'R&amp;C_5.15.1'!$B$2:$G$453,3,FALSE)=D373,"","UPDATED"))</f>
        <v/>
      </c>
      <c r="K373" s="42" t="str">
        <f>IF(H373="NEW","NEW",IF(VLOOKUP(B373,'R&amp;C_5.15.1'!$B$2:$G$453,4,FALSE)=E373,"","UPDATED"))</f>
        <v/>
      </c>
      <c r="L373" s="42" t="str">
        <f>IF(H373="NEW","NEW",IF(VLOOKUP(B373,'R&amp;C_5.15.1'!$B$2:$G$453,5,FALSE)=F373,"","UPDATED"))</f>
        <v/>
      </c>
      <c r="M373" s="42" t="str">
        <f>IF(H373="NEW","NEW",IF(VLOOKUP(B373,'R&amp;C_5.15.1'!$B$2:$G$453,6,FALSE)=G373,"","UPDATED"))</f>
        <v/>
      </c>
      <c r="N373" s="42" t="str">
        <f>IF(CONCATENATE(Table2[[#This Row],[Check 
Code]],Table2[[#This Row],[Check 
Funct.]],Table2[[#This Row],[Check 
Tech.]],Table2[[#This Row],[Check DROOLS]],Table2[[#This Row],[Check Domain]],Table2[[#This Row],[Check 
Tag]])="","",1)</f>
        <v/>
      </c>
    </row>
    <row r="374" spans="1:14" ht="408" x14ac:dyDescent="0.25">
      <c r="A374" s="51" t="s">
        <v>1273</v>
      </c>
      <c r="B374" s="49" t="s">
        <v>1274</v>
      </c>
      <c r="C374" s="50" t="s">
        <v>1275</v>
      </c>
      <c r="D374" s="50" t="s">
        <v>1276</v>
      </c>
      <c r="E374" s="49" t="s">
        <v>15</v>
      </c>
      <c r="F374" s="49" t="s">
        <v>10</v>
      </c>
      <c r="G374" s="49" t="s">
        <v>1632</v>
      </c>
      <c r="H374" s="42" t="str">
        <f>IFERROR(IF(VLOOKUP(B374,'R&amp;C_5.15.1'!$B$2:$G$453,1,FALSE)=B374,"",),"NEW")</f>
        <v/>
      </c>
      <c r="I374" s="42" t="str">
        <f>IF(H374="NEW","NEW",IF(VLOOKUP(B374,'R&amp;C_5.15.1'!$B$2:$G$453,2,FALSE)=C374,"","UPDATED"))</f>
        <v/>
      </c>
      <c r="J374" s="42" t="str">
        <f>IF(H374="NEW","NEW",IF(VLOOKUP(B374,'R&amp;C_5.15.1'!$B$2:$G$453,3,FALSE)=D374,"","UPDATED"))</f>
        <v/>
      </c>
      <c r="K374" s="42" t="str">
        <f>IF(H374="NEW","NEW",IF(VLOOKUP(B374,'R&amp;C_5.15.1'!$B$2:$G$453,4,FALSE)=E374,"","UPDATED"))</f>
        <v/>
      </c>
      <c r="L374" s="42" t="str">
        <f>IF(H374="NEW","NEW",IF(VLOOKUP(B374,'R&amp;C_5.15.1'!$B$2:$G$453,5,FALSE)=F374,"","UPDATED"))</f>
        <v/>
      </c>
      <c r="M374" s="42" t="str">
        <f>IF(H374="NEW","NEW",IF(VLOOKUP(B374,'R&amp;C_5.15.1'!$B$2:$G$453,6,FALSE)=G374,"","UPDATED"))</f>
        <v/>
      </c>
      <c r="N374" s="42" t="str">
        <f>IF(CONCATENATE(Table2[[#This Row],[Check 
Code]],Table2[[#This Row],[Check 
Funct.]],Table2[[#This Row],[Check 
Tech.]],Table2[[#This Row],[Check DROOLS]],Table2[[#This Row],[Check Domain]],Table2[[#This Row],[Check 
Tag]])="","",1)</f>
        <v/>
      </c>
    </row>
    <row r="375" spans="1:14" ht="114.75" x14ac:dyDescent="0.25">
      <c r="A375" s="51" t="s">
        <v>1277</v>
      </c>
      <c r="B375" s="46" t="s">
        <v>1278</v>
      </c>
      <c r="C375" s="48" t="s">
        <v>1279</v>
      </c>
      <c r="D375" s="48" t="s">
        <v>1280</v>
      </c>
      <c r="E375" s="46" t="s">
        <v>9</v>
      </c>
      <c r="F375" s="46" t="s">
        <v>10</v>
      </c>
      <c r="G375" s="46" t="s">
        <v>1694</v>
      </c>
      <c r="H375" s="42" t="str">
        <f>IFERROR(IF(VLOOKUP(B375,'R&amp;C_5.15.1'!$B$2:$G$453,1,FALSE)=B375,"",),"NEW")</f>
        <v/>
      </c>
      <c r="I375" s="42" t="str">
        <f>IF(H375="NEW","NEW",IF(VLOOKUP(B375,'R&amp;C_5.15.1'!$B$2:$G$453,2,FALSE)=C375,"","UPDATED"))</f>
        <v/>
      </c>
      <c r="J375" s="42" t="str">
        <f>IF(H375="NEW","NEW",IF(VLOOKUP(B375,'R&amp;C_5.15.1'!$B$2:$G$453,3,FALSE)=D375,"","UPDATED"))</f>
        <v/>
      </c>
      <c r="K375" s="42" t="str">
        <f>IF(H375="NEW","NEW",IF(VLOOKUP(B375,'R&amp;C_5.15.1'!$B$2:$G$453,4,FALSE)=E375,"","UPDATED"))</f>
        <v/>
      </c>
      <c r="L375" s="42" t="str">
        <f>IF(H375="NEW","NEW",IF(VLOOKUP(B375,'R&amp;C_5.15.1'!$B$2:$G$453,5,FALSE)=F375,"","UPDATED"))</f>
        <v/>
      </c>
      <c r="M375" s="42" t="str">
        <f>IF(H375="NEW","NEW",IF(VLOOKUP(B375,'R&amp;C_5.15.1'!$B$2:$G$453,6,FALSE)=G375,"","UPDATED"))</f>
        <v/>
      </c>
      <c r="N375" s="42" t="str">
        <f>IF(CONCATENATE(Table2[[#This Row],[Check 
Code]],Table2[[#This Row],[Check 
Funct.]],Table2[[#This Row],[Check 
Tech.]],Table2[[#This Row],[Check DROOLS]],Table2[[#This Row],[Check Domain]],Table2[[#This Row],[Check 
Tag]])="","",1)</f>
        <v/>
      </c>
    </row>
    <row r="376" spans="1:14" ht="51" x14ac:dyDescent="0.25">
      <c r="A376" s="51" t="s">
        <v>1281</v>
      </c>
      <c r="B376" s="49" t="s">
        <v>1282</v>
      </c>
      <c r="C376" s="50" t="s">
        <v>1283</v>
      </c>
      <c r="D376" s="50" t="s">
        <v>1284</v>
      </c>
      <c r="E376" s="49" t="s">
        <v>15</v>
      </c>
      <c r="F376" s="49" t="s">
        <v>10</v>
      </c>
      <c r="G376" s="49" t="s">
        <v>1635</v>
      </c>
      <c r="H376" s="42" t="str">
        <f>IFERROR(IF(VLOOKUP(B376,'R&amp;C_5.15.1'!$B$2:$G$453,1,FALSE)=B376,"",),"NEW")</f>
        <v/>
      </c>
      <c r="I376" s="42" t="str">
        <f>IF(H376="NEW","NEW",IF(VLOOKUP(B376,'R&amp;C_5.15.1'!$B$2:$G$453,2,FALSE)=C376,"","UPDATED"))</f>
        <v/>
      </c>
      <c r="J376" s="42" t="str">
        <f>IF(H376="NEW","NEW",IF(VLOOKUP(B376,'R&amp;C_5.15.1'!$B$2:$G$453,3,FALSE)=D376,"","UPDATED"))</f>
        <v/>
      </c>
      <c r="K376" s="42" t="str">
        <f>IF(H376="NEW","NEW",IF(VLOOKUP(B376,'R&amp;C_5.15.1'!$B$2:$G$453,4,FALSE)=E376,"","UPDATED"))</f>
        <v/>
      </c>
      <c r="L376" s="42" t="str">
        <f>IF(H376="NEW","NEW",IF(VLOOKUP(B376,'R&amp;C_5.15.1'!$B$2:$G$453,5,FALSE)=F376,"","UPDATED"))</f>
        <v/>
      </c>
      <c r="M376" s="42" t="str">
        <f>IF(H376="NEW","NEW",IF(VLOOKUP(B376,'R&amp;C_5.15.1'!$B$2:$G$453,6,FALSE)=G376,"","UPDATED"))</f>
        <v/>
      </c>
      <c r="N376" s="42" t="str">
        <f>IF(CONCATENATE(Table2[[#This Row],[Check 
Code]],Table2[[#This Row],[Check 
Funct.]],Table2[[#This Row],[Check 
Tech.]],Table2[[#This Row],[Check DROOLS]],Table2[[#This Row],[Check Domain]],Table2[[#This Row],[Check 
Tag]])="","",1)</f>
        <v/>
      </c>
    </row>
    <row r="377" spans="1:14" ht="127.5" x14ac:dyDescent="0.25">
      <c r="A377" s="51" t="s">
        <v>1285</v>
      </c>
      <c r="B377" s="46" t="s">
        <v>1286</v>
      </c>
      <c r="C377" s="48" t="s">
        <v>1287</v>
      </c>
      <c r="D377" s="48" t="s">
        <v>1288</v>
      </c>
      <c r="E377" s="46" t="s">
        <v>9</v>
      </c>
      <c r="F377" s="46" t="s">
        <v>10</v>
      </c>
      <c r="G377" s="46" t="s">
        <v>1593</v>
      </c>
      <c r="H377" s="42" t="str">
        <f>IFERROR(IF(VLOOKUP(B377,'R&amp;C_5.15.1'!$B$2:$G$453,1,FALSE)=B377,"",),"NEW")</f>
        <v/>
      </c>
      <c r="I377" s="42" t="str">
        <f>IF(H377="NEW","NEW",IF(VLOOKUP(B377,'R&amp;C_5.15.1'!$B$2:$G$453,2,FALSE)=C377,"","UPDATED"))</f>
        <v/>
      </c>
      <c r="J377" s="42" t="str">
        <f>IF(H377="NEW","NEW",IF(VLOOKUP(B377,'R&amp;C_5.15.1'!$B$2:$G$453,3,FALSE)=D377,"","UPDATED"))</f>
        <v/>
      </c>
      <c r="K377" s="42" t="str">
        <f>IF(H377="NEW","NEW",IF(VLOOKUP(B377,'R&amp;C_5.15.1'!$B$2:$G$453,4,FALSE)=E377,"","UPDATED"))</f>
        <v/>
      </c>
      <c r="L377" s="42" t="str">
        <f>IF(H377="NEW","NEW",IF(VLOOKUP(B377,'R&amp;C_5.15.1'!$B$2:$G$453,5,FALSE)=F377,"","UPDATED"))</f>
        <v/>
      </c>
      <c r="M377" s="42" t="str">
        <f>IF(H377="NEW","NEW",IF(VLOOKUP(B377,'R&amp;C_5.15.1'!$B$2:$G$453,6,FALSE)=G377,"","UPDATED"))</f>
        <v/>
      </c>
      <c r="N377" s="42" t="str">
        <f>IF(CONCATENATE(Table2[[#This Row],[Check 
Code]],Table2[[#This Row],[Check 
Funct.]],Table2[[#This Row],[Check 
Tech.]],Table2[[#This Row],[Check DROOLS]],Table2[[#This Row],[Check Domain]],Table2[[#This Row],[Check 
Tag]])="","",1)</f>
        <v/>
      </c>
    </row>
    <row r="378" spans="1:14" ht="38.25" x14ac:dyDescent="0.25">
      <c r="A378" s="51" t="s">
        <v>1289</v>
      </c>
      <c r="B378" s="49" t="s">
        <v>1290</v>
      </c>
      <c r="C378" s="50" t="s">
        <v>1291</v>
      </c>
      <c r="D378" s="50" t="s">
        <v>1292</v>
      </c>
      <c r="E378" s="49" t="s">
        <v>15</v>
      </c>
      <c r="F378" s="49" t="s">
        <v>10</v>
      </c>
      <c r="G378" s="49" t="s">
        <v>1593</v>
      </c>
      <c r="H378" s="42" t="str">
        <f>IFERROR(IF(VLOOKUP(B378,'R&amp;C_5.15.1'!$B$2:$G$453,1,FALSE)=B378,"",),"NEW")</f>
        <v/>
      </c>
      <c r="I378" s="42" t="str">
        <f>IF(H378="NEW","NEW",IF(VLOOKUP(B378,'R&amp;C_5.15.1'!$B$2:$G$453,2,FALSE)=C378,"","UPDATED"))</f>
        <v/>
      </c>
      <c r="J378" s="42" t="str">
        <f>IF(H378="NEW","NEW",IF(VLOOKUP(B378,'R&amp;C_5.15.1'!$B$2:$G$453,3,FALSE)=D378,"","UPDATED"))</f>
        <v/>
      </c>
      <c r="K378" s="42" t="str">
        <f>IF(H378="NEW","NEW",IF(VLOOKUP(B378,'R&amp;C_5.15.1'!$B$2:$G$453,4,FALSE)=E378,"","UPDATED"))</f>
        <v/>
      </c>
      <c r="L378" s="42" t="str">
        <f>IF(H378="NEW","NEW",IF(VLOOKUP(B378,'R&amp;C_5.15.1'!$B$2:$G$453,5,FALSE)=F378,"","UPDATED"))</f>
        <v/>
      </c>
      <c r="M378" s="42" t="str">
        <f>IF(H378="NEW","NEW",IF(VLOOKUP(B378,'R&amp;C_5.15.1'!$B$2:$G$453,6,FALSE)=G378,"","UPDATED"))</f>
        <v/>
      </c>
      <c r="N378" s="42" t="str">
        <f>IF(CONCATENATE(Table2[[#This Row],[Check 
Code]],Table2[[#This Row],[Check 
Funct.]],Table2[[#This Row],[Check 
Tech.]],Table2[[#This Row],[Check DROOLS]],Table2[[#This Row],[Check Domain]],Table2[[#This Row],[Check 
Tag]])="","",1)</f>
        <v/>
      </c>
    </row>
    <row r="379" spans="1:14" ht="102" x14ac:dyDescent="0.25">
      <c r="A379" s="51" t="s">
        <v>1293</v>
      </c>
      <c r="B379" s="46" t="s">
        <v>1294</v>
      </c>
      <c r="C379" s="48" t="s">
        <v>1295</v>
      </c>
      <c r="D379" s="48" t="s">
        <v>1296</v>
      </c>
      <c r="E379" s="46" t="s">
        <v>15</v>
      </c>
      <c r="F379" s="46" t="s">
        <v>10</v>
      </c>
      <c r="G379" s="46" t="s">
        <v>1632</v>
      </c>
      <c r="H379" s="42" t="str">
        <f>IFERROR(IF(VLOOKUP(B379,'R&amp;C_5.15.1'!$B$2:$G$453,1,FALSE)=B379,"",),"NEW")</f>
        <v/>
      </c>
      <c r="I379" s="42" t="str">
        <f>IF(H379="NEW","NEW",IF(VLOOKUP(B379,'R&amp;C_5.15.1'!$B$2:$G$453,2,FALSE)=C379,"","UPDATED"))</f>
        <v/>
      </c>
      <c r="J379" s="42" t="str">
        <f>IF(H379="NEW","NEW",IF(VLOOKUP(B379,'R&amp;C_5.15.1'!$B$2:$G$453,3,FALSE)=D379,"","UPDATED"))</f>
        <v/>
      </c>
      <c r="K379" s="42" t="str">
        <f>IF(H379="NEW","NEW",IF(VLOOKUP(B379,'R&amp;C_5.15.1'!$B$2:$G$453,4,FALSE)=E379,"","UPDATED"))</f>
        <v/>
      </c>
      <c r="L379" s="42" t="str">
        <f>IF(H379="NEW","NEW",IF(VLOOKUP(B379,'R&amp;C_5.15.1'!$B$2:$G$453,5,FALSE)=F379,"","UPDATED"))</f>
        <v/>
      </c>
      <c r="M379" s="42" t="str">
        <f>IF(H379="NEW","NEW",IF(VLOOKUP(B379,'R&amp;C_5.15.1'!$B$2:$G$453,6,FALSE)=G379,"","UPDATED"))</f>
        <v/>
      </c>
      <c r="N379" s="42" t="str">
        <f>IF(CONCATENATE(Table2[[#This Row],[Check 
Code]],Table2[[#This Row],[Check 
Funct.]],Table2[[#This Row],[Check 
Tech.]],Table2[[#This Row],[Check DROOLS]],Table2[[#This Row],[Check Domain]],Table2[[#This Row],[Check 
Tag]])="","",1)</f>
        <v/>
      </c>
    </row>
    <row r="380" spans="1:14" ht="51" x14ac:dyDescent="0.25">
      <c r="A380" s="51" t="s">
        <v>1297</v>
      </c>
      <c r="B380" s="49" t="s">
        <v>1298</v>
      </c>
      <c r="C380" s="47" t="s">
        <v>1299</v>
      </c>
      <c r="D380" s="50" t="s">
        <v>1300</v>
      </c>
      <c r="E380" s="49" t="s">
        <v>15</v>
      </c>
      <c r="F380" s="49" t="s">
        <v>10</v>
      </c>
      <c r="G380" s="49" t="s">
        <v>1632</v>
      </c>
      <c r="H380" s="42" t="str">
        <f>IFERROR(IF(VLOOKUP(B380,'R&amp;C_5.15.1'!$B$2:$G$453,1,FALSE)=B380,"",),"NEW")</f>
        <v/>
      </c>
      <c r="I380" s="42" t="str">
        <f>IF(H380="NEW","NEW",IF(VLOOKUP(B380,'R&amp;C_5.15.1'!$B$2:$G$453,2,FALSE)=C380,"","UPDATED"))</f>
        <v>UPDATED</v>
      </c>
      <c r="J380" s="42" t="str">
        <f>IF(H380="NEW","NEW",IF(VLOOKUP(B380,'R&amp;C_5.15.1'!$B$2:$G$453,3,FALSE)=D380,"","UPDATED"))</f>
        <v/>
      </c>
      <c r="K380" s="42" t="str">
        <f>IF(H380="NEW","NEW",IF(VLOOKUP(B380,'R&amp;C_5.15.1'!$B$2:$G$453,4,FALSE)=E380,"","UPDATED"))</f>
        <v/>
      </c>
      <c r="L380" s="42" t="str">
        <f>IF(H380="NEW","NEW",IF(VLOOKUP(B380,'R&amp;C_5.15.1'!$B$2:$G$453,5,FALSE)=F380,"","UPDATED"))</f>
        <v/>
      </c>
      <c r="M380" s="42" t="str">
        <f>IF(H380="NEW","NEW",IF(VLOOKUP(B380,'R&amp;C_5.15.1'!$B$2:$G$453,6,FALSE)=G380,"","UPDATED"))</f>
        <v/>
      </c>
      <c r="N380" s="42">
        <f>IF(CONCATENATE(Table2[[#This Row],[Check 
Code]],Table2[[#This Row],[Check 
Funct.]],Table2[[#This Row],[Check 
Tech.]],Table2[[#This Row],[Check DROOLS]],Table2[[#This Row],[Check Domain]],Table2[[#This Row],[Check 
Tag]])="","",1)</f>
        <v>1</v>
      </c>
    </row>
    <row r="381" spans="1:14" ht="25.5" x14ac:dyDescent="0.25">
      <c r="A381" s="51" t="s">
        <v>1301</v>
      </c>
      <c r="B381" s="46" t="s">
        <v>1302</v>
      </c>
      <c r="C381" s="48" t="s">
        <v>1303</v>
      </c>
      <c r="D381" s="48" t="s">
        <v>1304</v>
      </c>
      <c r="E381" s="46" t="s">
        <v>15</v>
      </c>
      <c r="F381" s="46" t="s">
        <v>10</v>
      </c>
      <c r="G381" s="46" t="s">
        <v>1635</v>
      </c>
      <c r="H381" s="42" t="str">
        <f>IFERROR(IF(VLOOKUP(B381,'R&amp;C_5.15.1'!$B$2:$G$453,1,FALSE)=B381,"",),"NEW")</f>
        <v/>
      </c>
      <c r="I381" s="42" t="str">
        <f>IF(H381="NEW","NEW",IF(VLOOKUP(B381,'R&amp;C_5.15.1'!$B$2:$G$453,2,FALSE)=C381,"","UPDATED"))</f>
        <v/>
      </c>
      <c r="J381" s="42" t="str">
        <f>IF(H381="NEW","NEW",IF(VLOOKUP(B381,'R&amp;C_5.15.1'!$B$2:$G$453,3,FALSE)=D381,"","UPDATED"))</f>
        <v/>
      </c>
      <c r="K381" s="42" t="str">
        <f>IF(H381="NEW","NEW",IF(VLOOKUP(B381,'R&amp;C_5.15.1'!$B$2:$G$453,4,FALSE)=E381,"","UPDATED"))</f>
        <v/>
      </c>
      <c r="L381" s="42" t="str">
        <f>IF(H381="NEW","NEW",IF(VLOOKUP(B381,'R&amp;C_5.15.1'!$B$2:$G$453,5,FALSE)=F381,"","UPDATED"))</f>
        <v/>
      </c>
      <c r="M381" s="42" t="str">
        <f>IF(H381="NEW","NEW",IF(VLOOKUP(B381,'R&amp;C_5.15.1'!$B$2:$G$453,6,FALSE)=G381,"","UPDATED"))</f>
        <v/>
      </c>
      <c r="N381" s="42" t="str">
        <f>IF(CONCATENATE(Table2[[#This Row],[Check 
Code]],Table2[[#This Row],[Check 
Funct.]],Table2[[#This Row],[Check 
Tech.]],Table2[[#This Row],[Check DROOLS]],Table2[[#This Row],[Check Domain]],Table2[[#This Row],[Check 
Tag]])="","",1)</f>
        <v/>
      </c>
    </row>
    <row r="382" spans="1:14" ht="51" x14ac:dyDescent="0.25">
      <c r="A382" s="51" t="s">
        <v>1305</v>
      </c>
      <c r="B382" s="49" t="s">
        <v>1306</v>
      </c>
      <c r="C382" s="50" t="s">
        <v>1307</v>
      </c>
      <c r="D382" s="50" t="s">
        <v>1308</v>
      </c>
      <c r="E382" s="49" t="s">
        <v>9</v>
      </c>
      <c r="F382" s="49" t="s">
        <v>10</v>
      </c>
      <c r="G382" s="49" t="s">
        <v>1593</v>
      </c>
      <c r="H382" s="42" t="str">
        <f>IFERROR(IF(VLOOKUP(B382,'R&amp;C_5.15.1'!$B$2:$G$453,1,FALSE)=B382,"",),"NEW")</f>
        <v/>
      </c>
      <c r="I382" s="42" t="str">
        <f>IF(H382="NEW","NEW",IF(VLOOKUP(B382,'R&amp;C_5.15.1'!$B$2:$G$453,2,FALSE)=C382,"","UPDATED"))</f>
        <v/>
      </c>
      <c r="J382" s="42" t="str">
        <f>IF(H382="NEW","NEW",IF(VLOOKUP(B382,'R&amp;C_5.15.1'!$B$2:$G$453,3,FALSE)=D382,"","UPDATED"))</f>
        <v/>
      </c>
      <c r="K382" s="42" t="str">
        <f>IF(H382="NEW","NEW",IF(VLOOKUP(B382,'R&amp;C_5.15.1'!$B$2:$G$453,4,FALSE)=E382,"","UPDATED"))</f>
        <v/>
      </c>
      <c r="L382" s="42" t="str">
        <f>IF(H382="NEW","NEW",IF(VLOOKUP(B382,'R&amp;C_5.15.1'!$B$2:$G$453,5,FALSE)=F382,"","UPDATED"))</f>
        <v/>
      </c>
      <c r="M382" s="42" t="str">
        <f>IF(H382="NEW","NEW",IF(VLOOKUP(B382,'R&amp;C_5.15.1'!$B$2:$G$453,6,FALSE)=G382,"","UPDATED"))</f>
        <v/>
      </c>
      <c r="N382" s="42" t="str">
        <f>IF(CONCATENATE(Table2[[#This Row],[Check 
Code]],Table2[[#This Row],[Check 
Funct.]],Table2[[#This Row],[Check 
Tech.]],Table2[[#This Row],[Check DROOLS]],Table2[[#This Row],[Check Domain]],Table2[[#This Row],[Check 
Tag]])="","",1)</f>
        <v/>
      </c>
    </row>
    <row r="383" spans="1:14" ht="114.75" x14ac:dyDescent="0.25">
      <c r="A383" s="51" t="s">
        <v>1309</v>
      </c>
      <c r="B383" s="46" t="s">
        <v>1310</v>
      </c>
      <c r="C383" s="48" t="s">
        <v>1311</v>
      </c>
      <c r="D383" s="48" t="s">
        <v>1312</v>
      </c>
      <c r="E383" s="46" t="s">
        <v>9</v>
      </c>
      <c r="F383" s="46" t="s">
        <v>10</v>
      </c>
      <c r="G383" s="53" t="e">
        <v>#N/A</v>
      </c>
      <c r="H383" s="42" t="str">
        <f>IFERROR(IF(VLOOKUP(B383,'R&amp;C_5.15.1'!$B$2:$G$453,1,FALSE)=B383,"",),"NEW")</f>
        <v/>
      </c>
      <c r="I383" s="42" t="str">
        <f>IF(H383="NEW","NEW",IF(VLOOKUP(B383,'R&amp;C_5.15.1'!$B$2:$G$453,2,FALSE)=C383,"","UPDATED"))</f>
        <v/>
      </c>
      <c r="J383" s="42" t="str">
        <f>IF(H383="NEW","NEW",IF(VLOOKUP(B383,'R&amp;C_5.15.1'!$B$2:$G$453,3,FALSE)=D383,"","UPDATED"))</f>
        <v/>
      </c>
      <c r="K383" s="42" t="str">
        <f>IF(H383="NEW","NEW",IF(VLOOKUP(B383,'R&amp;C_5.15.1'!$B$2:$G$453,4,FALSE)=E383,"","UPDATED"))</f>
        <v/>
      </c>
      <c r="L383" s="42" t="str">
        <f>IF(H383="NEW","NEW",IF(VLOOKUP(B383,'R&amp;C_5.15.1'!$B$2:$G$453,5,FALSE)=F383,"","UPDATED"))</f>
        <v/>
      </c>
      <c r="M383" s="43" t="s">
        <v>1855</v>
      </c>
      <c r="N383" s="42">
        <f>IF(CONCATENATE(Table2[[#This Row],[Check 
Code]],Table2[[#This Row],[Check 
Funct.]],Table2[[#This Row],[Check 
Tech.]],Table2[[#This Row],[Check DROOLS]],Table2[[#This Row],[Check Domain]],Table2[[#This Row],[Check 
Tag]])="","",1)</f>
        <v>1</v>
      </c>
    </row>
    <row r="384" spans="1:14" ht="102" x14ac:dyDescent="0.25">
      <c r="A384" s="51" t="s">
        <v>1313</v>
      </c>
      <c r="B384" s="49" t="s">
        <v>1314</v>
      </c>
      <c r="C384" s="50" t="s">
        <v>1315</v>
      </c>
      <c r="D384" s="50" t="s">
        <v>1316</v>
      </c>
      <c r="E384" s="49" t="s">
        <v>9</v>
      </c>
      <c r="F384" s="49" t="s">
        <v>10</v>
      </c>
      <c r="G384" s="52" t="e">
        <v>#N/A</v>
      </c>
      <c r="H384" s="42" t="str">
        <f>IFERROR(IF(VLOOKUP(B384,'R&amp;C_5.15.1'!$B$2:$G$453,1,FALSE)=B384,"",),"NEW")</f>
        <v/>
      </c>
      <c r="I384" s="42" t="str">
        <f>IF(H384="NEW","NEW",IF(VLOOKUP(B384,'R&amp;C_5.15.1'!$B$2:$G$453,2,FALSE)=C384,"","UPDATED"))</f>
        <v/>
      </c>
      <c r="J384" s="42" t="str">
        <f>IF(H384="NEW","NEW",IF(VLOOKUP(B384,'R&amp;C_5.15.1'!$B$2:$G$453,3,FALSE)=D384,"","UPDATED"))</f>
        <v/>
      </c>
      <c r="K384" s="42" t="str">
        <f>IF(H384="NEW","NEW",IF(VLOOKUP(B384,'R&amp;C_5.15.1'!$B$2:$G$453,4,FALSE)=E384,"","UPDATED"))</f>
        <v/>
      </c>
      <c r="L384" s="42" t="str">
        <f>IF(H384="NEW","NEW",IF(VLOOKUP(B384,'R&amp;C_5.15.1'!$B$2:$G$453,5,FALSE)=F384,"","UPDATED"))</f>
        <v/>
      </c>
      <c r="M384" s="43" t="s">
        <v>1855</v>
      </c>
      <c r="N384" s="42">
        <f>IF(CONCATENATE(Table2[[#This Row],[Check 
Code]],Table2[[#This Row],[Check 
Funct.]],Table2[[#This Row],[Check 
Tech.]],Table2[[#This Row],[Check DROOLS]],Table2[[#This Row],[Check Domain]],Table2[[#This Row],[Check 
Tag]])="","",1)</f>
        <v>1</v>
      </c>
    </row>
    <row r="385" spans="1:14" ht="267.75" x14ac:dyDescent="0.25">
      <c r="A385" s="51" t="s">
        <v>1317</v>
      </c>
      <c r="B385" s="46" t="s">
        <v>1318</v>
      </c>
      <c r="C385" s="48" t="s">
        <v>1319</v>
      </c>
      <c r="D385" s="48" t="s">
        <v>1320</v>
      </c>
      <c r="E385" s="46" t="s">
        <v>15</v>
      </c>
      <c r="F385" s="46" t="s">
        <v>10</v>
      </c>
      <c r="G385" s="46" t="s">
        <v>1632</v>
      </c>
      <c r="H385" s="42" t="str">
        <f>IFERROR(IF(VLOOKUP(B385,'R&amp;C_5.15.1'!$B$2:$G$453,1,FALSE)=B385,"",),"NEW")</f>
        <v/>
      </c>
      <c r="I385" s="42" t="str">
        <f>IF(H385="NEW","NEW",IF(VLOOKUP(B385,'R&amp;C_5.15.1'!$B$2:$G$453,2,FALSE)=C385,"","UPDATED"))</f>
        <v/>
      </c>
      <c r="J385" s="42" t="str">
        <f>IF(H385="NEW","NEW",IF(VLOOKUP(B385,'R&amp;C_5.15.1'!$B$2:$G$453,3,FALSE)=D385,"","UPDATED"))</f>
        <v/>
      </c>
      <c r="K385" s="42" t="str">
        <f>IF(H385="NEW","NEW",IF(VLOOKUP(B385,'R&amp;C_5.15.1'!$B$2:$G$453,4,FALSE)=E385,"","UPDATED"))</f>
        <v/>
      </c>
      <c r="L385" s="42" t="str">
        <f>IF(H385="NEW","NEW",IF(VLOOKUP(B385,'R&amp;C_5.15.1'!$B$2:$G$453,5,FALSE)=F385,"","UPDATED"))</f>
        <v/>
      </c>
      <c r="M385" s="42" t="str">
        <f>IF(H385="NEW","NEW",IF(VLOOKUP(B385,'R&amp;C_5.15.1'!$B$2:$G$453,6,FALSE)=G385,"","UPDATED"))</f>
        <v/>
      </c>
      <c r="N385" s="42" t="str">
        <f>IF(CONCATENATE(Table2[[#This Row],[Check 
Code]],Table2[[#This Row],[Check 
Funct.]],Table2[[#This Row],[Check 
Tech.]],Table2[[#This Row],[Check DROOLS]],Table2[[#This Row],[Check Domain]],Table2[[#This Row],[Check 
Tag]])="","",1)</f>
        <v/>
      </c>
    </row>
    <row r="386" spans="1:14" ht="102" x14ac:dyDescent="0.25">
      <c r="A386" s="51" t="s">
        <v>1321</v>
      </c>
      <c r="B386" s="49" t="s">
        <v>1322</v>
      </c>
      <c r="C386" s="50" t="s">
        <v>1323</v>
      </c>
      <c r="D386" s="50" t="s">
        <v>1324</v>
      </c>
      <c r="E386" s="49" t="s">
        <v>15</v>
      </c>
      <c r="F386" s="49" t="s">
        <v>10</v>
      </c>
      <c r="G386" s="49" t="s">
        <v>1632</v>
      </c>
      <c r="H386" s="42" t="str">
        <f>IFERROR(IF(VLOOKUP(B386,'R&amp;C_5.15.1'!$B$2:$G$453,1,FALSE)=B386,"",),"NEW")</f>
        <v/>
      </c>
      <c r="I386" s="42" t="str">
        <f>IF(H386="NEW","NEW",IF(VLOOKUP(B386,'R&amp;C_5.15.1'!$B$2:$G$453,2,FALSE)=C386,"","UPDATED"))</f>
        <v/>
      </c>
      <c r="J386" s="42" t="str">
        <f>IF(H386="NEW","NEW",IF(VLOOKUP(B386,'R&amp;C_5.15.1'!$B$2:$G$453,3,FALSE)=D386,"","UPDATED"))</f>
        <v/>
      </c>
      <c r="K386" s="42" t="str">
        <f>IF(H386="NEW","NEW",IF(VLOOKUP(B386,'R&amp;C_5.15.1'!$B$2:$G$453,4,FALSE)=E386,"","UPDATED"))</f>
        <v/>
      </c>
      <c r="L386" s="42" t="str">
        <f>IF(H386="NEW","NEW",IF(VLOOKUP(B386,'R&amp;C_5.15.1'!$B$2:$G$453,5,FALSE)=F386,"","UPDATED"))</f>
        <v/>
      </c>
      <c r="M386" s="42" t="str">
        <f>IF(H386="NEW","NEW",IF(VLOOKUP(B386,'R&amp;C_5.15.1'!$B$2:$G$453,6,FALSE)=G386,"","UPDATED"))</f>
        <v/>
      </c>
      <c r="N386" s="42" t="str">
        <f>IF(CONCATENATE(Table2[[#This Row],[Check 
Code]],Table2[[#This Row],[Check 
Funct.]],Table2[[#This Row],[Check 
Tech.]],Table2[[#This Row],[Check DROOLS]],Table2[[#This Row],[Check Domain]],Table2[[#This Row],[Check 
Tag]])="","",1)</f>
        <v/>
      </c>
    </row>
    <row r="387" spans="1:14" ht="38.25" x14ac:dyDescent="0.25">
      <c r="A387" s="51" t="s">
        <v>1325</v>
      </c>
      <c r="B387" s="46" t="s">
        <v>1326</v>
      </c>
      <c r="C387" s="48" t="s">
        <v>1327</v>
      </c>
      <c r="D387" s="48" t="s">
        <v>1328</v>
      </c>
      <c r="E387" s="46" t="s">
        <v>15</v>
      </c>
      <c r="F387" s="46" t="s">
        <v>10</v>
      </c>
      <c r="G387" s="46" t="s">
        <v>1593</v>
      </c>
      <c r="H387" s="42" t="str">
        <f>IFERROR(IF(VLOOKUP(B387,'R&amp;C_5.15.1'!$B$2:$G$453,1,FALSE)=B387,"",),"NEW")</f>
        <v/>
      </c>
      <c r="I387" s="42" t="str">
        <f>IF(H387="NEW","NEW",IF(VLOOKUP(B387,'R&amp;C_5.15.1'!$B$2:$G$453,2,FALSE)=C387,"","UPDATED"))</f>
        <v/>
      </c>
      <c r="J387" s="42" t="str">
        <f>IF(H387="NEW","NEW",IF(VLOOKUP(B387,'R&amp;C_5.15.1'!$B$2:$G$453,3,FALSE)=D387,"","UPDATED"))</f>
        <v/>
      </c>
      <c r="K387" s="42" t="str">
        <f>IF(H387="NEW","NEW",IF(VLOOKUP(B387,'R&amp;C_5.15.1'!$B$2:$G$453,4,FALSE)=E387,"","UPDATED"))</f>
        <v/>
      </c>
      <c r="L387" s="42" t="str">
        <f>IF(H387="NEW","NEW",IF(VLOOKUP(B387,'R&amp;C_5.15.1'!$B$2:$G$453,5,FALSE)=F387,"","UPDATED"))</f>
        <v/>
      </c>
      <c r="M387" s="42" t="str">
        <f>IF(H387="NEW","NEW",IF(VLOOKUP(B387,'R&amp;C_5.15.1'!$B$2:$G$453,6,FALSE)=G387,"","UPDATED"))</f>
        <v/>
      </c>
      <c r="N387" s="42" t="str">
        <f>IF(CONCATENATE(Table2[[#This Row],[Check 
Code]],Table2[[#This Row],[Check 
Funct.]],Table2[[#This Row],[Check 
Tech.]],Table2[[#This Row],[Check DROOLS]],Table2[[#This Row],[Check Domain]],Table2[[#This Row],[Check 
Tag]])="","",1)</f>
        <v/>
      </c>
    </row>
    <row r="388" spans="1:14" ht="38.25" x14ac:dyDescent="0.25">
      <c r="A388" s="51" t="s">
        <v>1329</v>
      </c>
      <c r="B388" s="49" t="s">
        <v>1330</v>
      </c>
      <c r="C388" s="50" t="s">
        <v>1331</v>
      </c>
      <c r="D388" s="50" t="s">
        <v>1331</v>
      </c>
      <c r="E388" s="49" t="s">
        <v>15</v>
      </c>
      <c r="F388" s="49" t="s">
        <v>10</v>
      </c>
      <c r="G388" s="49" t="s">
        <v>1593</v>
      </c>
      <c r="H388" s="42" t="str">
        <f>IFERROR(IF(VLOOKUP(B388,'R&amp;C_5.15.1'!$B$2:$G$453,1,FALSE)=B388,"",),"NEW")</f>
        <v/>
      </c>
      <c r="I388" s="42" t="str">
        <f>IF(H388="NEW","NEW",IF(VLOOKUP(B388,'R&amp;C_5.15.1'!$B$2:$G$453,2,FALSE)=C388,"","UPDATED"))</f>
        <v/>
      </c>
      <c r="J388" s="42" t="str">
        <f>IF(H388="NEW","NEW",IF(VLOOKUP(B388,'R&amp;C_5.15.1'!$B$2:$G$453,3,FALSE)=D388,"","UPDATED"))</f>
        <v/>
      </c>
      <c r="K388" s="42" t="str">
        <f>IF(H388="NEW","NEW",IF(VLOOKUP(B388,'R&amp;C_5.15.1'!$B$2:$G$453,4,FALSE)=E388,"","UPDATED"))</f>
        <v/>
      </c>
      <c r="L388" s="42" t="str">
        <f>IF(H388="NEW","NEW",IF(VLOOKUP(B388,'R&amp;C_5.15.1'!$B$2:$G$453,5,FALSE)=F388,"","UPDATED"))</f>
        <v/>
      </c>
      <c r="M388" s="42" t="str">
        <f>IF(H388="NEW","NEW",IF(VLOOKUP(B388,'R&amp;C_5.15.1'!$B$2:$G$453,6,FALSE)=G388,"","UPDATED"))</f>
        <v/>
      </c>
      <c r="N388" s="42" t="str">
        <f>IF(CONCATENATE(Table2[[#This Row],[Check 
Code]],Table2[[#This Row],[Check 
Funct.]],Table2[[#This Row],[Check 
Tech.]],Table2[[#This Row],[Check DROOLS]],Table2[[#This Row],[Check Domain]],Table2[[#This Row],[Check 
Tag]])="","",1)</f>
        <v/>
      </c>
    </row>
    <row r="389" spans="1:14" ht="25.5" x14ac:dyDescent="0.25">
      <c r="A389" s="51" t="s">
        <v>1332</v>
      </c>
      <c r="B389" s="46" t="s">
        <v>1333</v>
      </c>
      <c r="C389" s="48" t="s">
        <v>1334</v>
      </c>
      <c r="D389" s="48" t="s">
        <v>1334</v>
      </c>
      <c r="E389" s="46" t="s">
        <v>15</v>
      </c>
      <c r="F389" s="46" t="s">
        <v>10</v>
      </c>
      <c r="G389" s="46" t="s">
        <v>1621</v>
      </c>
      <c r="H389" s="42" t="str">
        <f>IFERROR(IF(VLOOKUP(B389,'R&amp;C_5.15.1'!$B$2:$G$453,1,FALSE)=B389,"",),"NEW")</f>
        <v/>
      </c>
      <c r="I389" s="42" t="str">
        <f>IF(H389="NEW","NEW",IF(VLOOKUP(B389,'R&amp;C_5.15.1'!$B$2:$G$453,2,FALSE)=C389,"","UPDATED"))</f>
        <v/>
      </c>
      <c r="J389" s="42" t="str">
        <f>IF(H389="NEW","NEW",IF(VLOOKUP(B389,'R&amp;C_5.15.1'!$B$2:$G$453,3,FALSE)=D389,"","UPDATED"))</f>
        <v/>
      </c>
      <c r="K389" s="42" t="str">
        <f>IF(H389="NEW","NEW",IF(VLOOKUP(B389,'R&amp;C_5.15.1'!$B$2:$G$453,4,FALSE)=E389,"","UPDATED"))</f>
        <v/>
      </c>
      <c r="L389" s="42" t="str">
        <f>IF(H389="NEW","NEW",IF(VLOOKUP(B389,'R&amp;C_5.15.1'!$B$2:$G$453,5,FALSE)=F389,"","UPDATED"))</f>
        <v/>
      </c>
      <c r="M389" s="42" t="str">
        <f>IF(H389="NEW","NEW",IF(VLOOKUP(B389,'R&amp;C_5.15.1'!$B$2:$G$453,6,FALSE)=G389,"","UPDATED"))</f>
        <v/>
      </c>
      <c r="N389" s="42" t="str">
        <f>IF(CONCATENATE(Table2[[#This Row],[Check 
Code]],Table2[[#This Row],[Check 
Funct.]],Table2[[#This Row],[Check 
Tech.]],Table2[[#This Row],[Check DROOLS]],Table2[[#This Row],[Check Domain]],Table2[[#This Row],[Check 
Tag]])="","",1)</f>
        <v/>
      </c>
    </row>
    <row r="390" spans="1:14" ht="76.5" x14ac:dyDescent="0.25">
      <c r="A390" s="51" t="s">
        <v>1335</v>
      </c>
      <c r="B390" s="49" t="s">
        <v>1336</v>
      </c>
      <c r="C390" s="50" t="s">
        <v>1337</v>
      </c>
      <c r="D390" s="50" t="s">
        <v>1338</v>
      </c>
      <c r="E390" s="49" t="s">
        <v>15</v>
      </c>
      <c r="F390" s="49" t="s">
        <v>10</v>
      </c>
      <c r="G390" s="49" t="s">
        <v>1695</v>
      </c>
      <c r="H390" s="42" t="str">
        <f>IFERROR(IF(VLOOKUP(B390,'R&amp;C_5.15.1'!$B$2:$G$453,1,FALSE)=B390,"",),"NEW")</f>
        <v/>
      </c>
      <c r="I390" s="42" t="str">
        <f>IF(H390="NEW","NEW",IF(VLOOKUP(B390,'R&amp;C_5.15.1'!$B$2:$G$453,2,FALSE)=C390,"","UPDATED"))</f>
        <v/>
      </c>
      <c r="J390" s="42" t="str">
        <f>IF(H390="NEW","NEW",IF(VLOOKUP(B390,'R&amp;C_5.15.1'!$B$2:$G$453,3,FALSE)=D390,"","UPDATED"))</f>
        <v/>
      </c>
      <c r="K390" s="42" t="str">
        <f>IF(H390="NEW","NEW",IF(VLOOKUP(B390,'R&amp;C_5.15.1'!$B$2:$G$453,4,FALSE)=E390,"","UPDATED"))</f>
        <v/>
      </c>
      <c r="L390" s="42" t="str">
        <f>IF(H390="NEW","NEW",IF(VLOOKUP(B390,'R&amp;C_5.15.1'!$B$2:$G$453,5,FALSE)=F390,"","UPDATED"))</f>
        <v/>
      </c>
      <c r="M390" s="42" t="str">
        <f>IF(H390="NEW","NEW",IF(VLOOKUP(B390,'R&amp;C_5.15.1'!$B$2:$G$453,6,FALSE)=G390,"","UPDATED"))</f>
        <v/>
      </c>
      <c r="N390" s="42" t="str">
        <f>IF(CONCATENATE(Table2[[#This Row],[Check 
Code]],Table2[[#This Row],[Check 
Funct.]],Table2[[#This Row],[Check 
Tech.]],Table2[[#This Row],[Check DROOLS]],Table2[[#This Row],[Check Domain]],Table2[[#This Row],[Check 
Tag]])="","",1)</f>
        <v/>
      </c>
    </row>
    <row r="391" spans="1:14" ht="51" x14ac:dyDescent="0.25">
      <c r="A391" s="51" t="s">
        <v>1339</v>
      </c>
      <c r="B391" s="46" t="s">
        <v>1340</v>
      </c>
      <c r="C391" s="48" t="s">
        <v>1341</v>
      </c>
      <c r="D391" s="48" t="s">
        <v>1342</v>
      </c>
      <c r="E391" s="46" t="s">
        <v>15</v>
      </c>
      <c r="F391" s="46" t="s">
        <v>10</v>
      </c>
      <c r="G391" s="46" t="s">
        <v>1669</v>
      </c>
      <c r="H391" s="42" t="str">
        <f>IFERROR(IF(VLOOKUP(B391,'R&amp;C_5.15.1'!$B$2:$G$453,1,FALSE)=B391,"",),"NEW")</f>
        <v/>
      </c>
      <c r="I391" s="42" t="str">
        <f>IF(H391="NEW","NEW",IF(VLOOKUP(B391,'R&amp;C_5.15.1'!$B$2:$G$453,2,FALSE)=C391,"","UPDATED"))</f>
        <v/>
      </c>
      <c r="J391" s="42" t="str">
        <f>IF(H391="NEW","NEW",IF(VLOOKUP(B391,'R&amp;C_5.15.1'!$B$2:$G$453,3,FALSE)=D391,"","UPDATED"))</f>
        <v/>
      </c>
      <c r="K391" s="42" t="str">
        <f>IF(H391="NEW","NEW",IF(VLOOKUP(B391,'R&amp;C_5.15.1'!$B$2:$G$453,4,FALSE)=E391,"","UPDATED"))</f>
        <v/>
      </c>
      <c r="L391" s="42" t="str">
        <f>IF(H391="NEW","NEW",IF(VLOOKUP(B391,'R&amp;C_5.15.1'!$B$2:$G$453,5,FALSE)=F391,"","UPDATED"))</f>
        <v/>
      </c>
      <c r="M391" s="42" t="str">
        <f>IF(H391="NEW","NEW",IF(VLOOKUP(B391,'R&amp;C_5.15.1'!$B$2:$G$453,6,FALSE)=G391,"","UPDATED"))</f>
        <v/>
      </c>
      <c r="N391" s="42" t="str">
        <f>IF(CONCATENATE(Table2[[#This Row],[Check 
Code]],Table2[[#This Row],[Check 
Funct.]],Table2[[#This Row],[Check 
Tech.]],Table2[[#This Row],[Check DROOLS]],Table2[[#This Row],[Check Domain]],Table2[[#This Row],[Check 
Tag]])="","",1)</f>
        <v/>
      </c>
    </row>
    <row r="392" spans="1:14" ht="25.5" x14ac:dyDescent="0.25">
      <c r="A392" s="51" t="s">
        <v>1343</v>
      </c>
      <c r="B392" s="49" t="s">
        <v>1344</v>
      </c>
      <c r="C392" s="50" t="s">
        <v>1345</v>
      </c>
      <c r="D392" s="50" t="s">
        <v>1346</v>
      </c>
      <c r="E392" s="49" t="s">
        <v>9</v>
      </c>
      <c r="F392" s="49" t="s">
        <v>10</v>
      </c>
      <c r="G392" s="49" t="s">
        <v>1696</v>
      </c>
      <c r="H392" s="42" t="str">
        <f>IFERROR(IF(VLOOKUP(B392,'R&amp;C_5.15.1'!$B$2:$G$453,1,FALSE)=B392,"",),"NEW")</f>
        <v/>
      </c>
      <c r="I392" s="42" t="str">
        <f>IF(H392="NEW","NEW",IF(VLOOKUP(B392,'R&amp;C_5.15.1'!$B$2:$G$453,2,FALSE)=C392,"","UPDATED"))</f>
        <v/>
      </c>
      <c r="J392" s="42" t="str">
        <f>IF(H392="NEW","NEW",IF(VLOOKUP(B392,'R&amp;C_5.15.1'!$B$2:$G$453,3,FALSE)=D392,"","UPDATED"))</f>
        <v/>
      </c>
      <c r="K392" s="42" t="str">
        <f>IF(H392="NEW","NEW",IF(VLOOKUP(B392,'R&amp;C_5.15.1'!$B$2:$G$453,4,FALSE)=E392,"","UPDATED"))</f>
        <v/>
      </c>
      <c r="L392" s="42" t="str">
        <f>IF(H392="NEW","NEW",IF(VLOOKUP(B392,'R&amp;C_5.15.1'!$B$2:$G$453,5,FALSE)=F392,"","UPDATED"))</f>
        <v/>
      </c>
      <c r="M392" s="42" t="str">
        <f>IF(H392="NEW","NEW",IF(VLOOKUP(B392,'R&amp;C_5.15.1'!$B$2:$G$453,6,FALSE)=G392,"","UPDATED"))</f>
        <v/>
      </c>
      <c r="N392" s="42" t="str">
        <f>IF(CONCATENATE(Table2[[#This Row],[Check 
Code]],Table2[[#This Row],[Check 
Funct.]],Table2[[#This Row],[Check 
Tech.]],Table2[[#This Row],[Check DROOLS]],Table2[[#This Row],[Check Domain]],Table2[[#This Row],[Check 
Tag]])="","",1)</f>
        <v/>
      </c>
    </row>
    <row r="393" spans="1:14" ht="63.75" x14ac:dyDescent="0.25">
      <c r="A393" s="51" t="s">
        <v>1347</v>
      </c>
      <c r="B393" s="46" t="s">
        <v>1348</v>
      </c>
      <c r="C393" s="48" t="s">
        <v>1349</v>
      </c>
      <c r="D393" s="48" t="s">
        <v>1350</v>
      </c>
      <c r="E393" s="46" t="s">
        <v>15</v>
      </c>
      <c r="F393" s="46" t="s">
        <v>10</v>
      </c>
      <c r="G393" s="46" t="s">
        <v>1697</v>
      </c>
      <c r="H393" s="42" t="str">
        <f>IFERROR(IF(VLOOKUP(B393,'R&amp;C_5.15.1'!$B$2:$G$453,1,FALSE)=B393,"",),"NEW")</f>
        <v/>
      </c>
      <c r="I393" s="42" t="str">
        <f>IF(H393="NEW","NEW",IF(VLOOKUP(B393,'R&amp;C_5.15.1'!$B$2:$G$453,2,FALSE)=C393,"","UPDATED"))</f>
        <v/>
      </c>
      <c r="J393" s="42" t="str">
        <f>IF(H393="NEW","NEW",IF(VLOOKUP(B393,'R&amp;C_5.15.1'!$B$2:$G$453,3,FALSE)=D393,"","UPDATED"))</f>
        <v/>
      </c>
      <c r="K393" s="42" t="str">
        <f>IF(H393="NEW","NEW",IF(VLOOKUP(B393,'R&amp;C_5.15.1'!$B$2:$G$453,4,FALSE)=E393,"","UPDATED"))</f>
        <v/>
      </c>
      <c r="L393" s="42" t="str">
        <f>IF(H393="NEW","NEW",IF(VLOOKUP(B393,'R&amp;C_5.15.1'!$B$2:$G$453,5,FALSE)=F393,"","UPDATED"))</f>
        <v/>
      </c>
      <c r="M393" s="42" t="str">
        <f>IF(H393="NEW","NEW",IF(VLOOKUP(B393,'R&amp;C_5.15.1'!$B$2:$G$453,6,FALSE)=G393,"","UPDATED"))</f>
        <v/>
      </c>
      <c r="N393" s="42" t="str">
        <f>IF(CONCATENATE(Table2[[#This Row],[Check 
Code]],Table2[[#This Row],[Check 
Funct.]],Table2[[#This Row],[Check 
Tech.]],Table2[[#This Row],[Check DROOLS]],Table2[[#This Row],[Check Domain]],Table2[[#This Row],[Check 
Tag]])="","",1)</f>
        <v/>
      </c>
    </row>
    <row r="394" spans="1:14" ht="76.5" x14ac:dyDescent="0.25">
      <c r="A394" s="51" t="s">
        <v>1351</v>
      </c>
      <c r="B394" s="49" t="s">
        <v>1352</v>
      </c>
      <c r="C394" s="50" t="s">
        <v>1353</v>
      </c>
      <c r="D394" s="50" t="s">
        <v>1354</v>
      </c>
      <c r="E394" s="49" t="s">
        <v>9</v>
      </c>
      <c r="F394" s="49" t="s">
        <v>10</v>
      </c>
      <c r="G394" s="49" t="s">
        <v>1697</v>
      </c>
      <c r="H394" s="42" t="str">
        <f>IFERROR(IF(VLOOKUP(B394,'R&amp;C_5.15.1'!$B$2:$G$453,1,FALSE)=B394,"",),"NEW")</f>
        <v/>
      </c>
      <c r="I394" s="42" t="str">
        <f>IF(H394="NEW","NEW",IF(VLOOKUP(B394,'R&amp;C_5.15.1'!$B$2:$G$453,2,FALSE)=C394,"","UPDATED"))</f>
        <v/>
      </c>
      <c r="J394" s="42" t="str">
        <f>IF(H394="NEW","NEW",IF(VLOOKUP(B394,'R&amp;C_5.15.1'!$B$2:$G$453,3,FALSE)=D394,"","UPDATED"))</f>
        <v/>
      </c>
      <c r="K394" s="42" t="str">
        <f>IF(H394="NEW","NEW",IF(VLOOKUP(B394,'R&amp;C_5.15.1'!$B$2:$G$453,4,FALSE)=E394,"","UPDATED"))</f>
        <v/>
      </c>
      <c r="L394" s="42" t="str">
        <f>IF(H394="NEW","NEW",IF(VLOOKUP(B394,'R&amp;C_5.15.1'!$B$2:$G$453,5,FALSE)=F394,"","UPDATED"))</f>
        <v/>
      </c>
      <c r="M394" s="42" t="str">
        <f>IF(H394="NEW","NEW",IF(VLOOKUP(B394,'R&amp;C_5.15.1'!$B$2:$G$453,6,FALSE)=G394,"","UPDATED"))</f>
        <v/>
      </c>
      <c r="N394" s="42" t="str">
        <f>IF(CONCATENATE(Table2[[#This Row],[Check 
Code]],Table2[[#This Row],[Check 
Funct.]],Table2[[#This Row],[Check 
Tech.]],Table2[[#This Row],[Check DROOLS]],Table2[[#This Row],[Check Domain]],Table2[[#This Row],[Check 
Tag]])="","",1)</f>
        <v/>
      </c>
    </row>
    <row r="395" spans="1:14" ht="178.5" x14ac:dyDescent="0.25">
      <c r="A395" s="51" t="s">
        <v>1355</v>
      </c>
      <c r="B395" s="46" t="s">
        <v>1356</v>
      </c>
      <c r="C395" s="48" t="s">
        <v>1357</v>
      </c>
      <c r="D395" s="48" t="s">
        <v>1358</v>
      </c>
      <c r="E395" s="46" t="s">
        <v>15</v>
      </c>
      <c r="F395" s="46" t="s">
        <v>10</v>
      </c>
      <c r="G395" s="46" t="s">
        <v>1598</v>
      </c>
      <c r="H395" s="42" t="str">
        <f>IFERROR(IF(VLOOKUP(B395,'R&amp;C_5.15.1'!$B$2:$G$453,1,FALSE)=B395,"",),"NEW")</f>
        <v/>
      </c>
      <c r="I395" s="42" t="str">
        <f>IF(H395="NEW","NEW",IF(VLOOKUP(B395,'R&amp;C_5.15.1'!$B$2:$G$453,2,FALSE)=C395,"","UPDATED"))</f>
        <v/>
      </c>
      <c r="J395" s="42" t="str">
        <f>IF(H395="NEW","NEW",IF(VLOOKUP(B395,'R&amp;C_5.15.1'!$B$2:$G$453,3,FALSE)=D395,"","UPDATED"))</f>
        <v/>
      </c>
      <c r="K395" s="42" t="str">
        <f>IF(H395="NEW","NEW",IF(VLOOKUP(B395,'R&amp;C_5.15.1'!$B$2:$G$453,4,FALSE)=E395,"","UPDATED"))</f>
        <v/>
      </c>
      <c r="L395" s="42" t="str">
        <f>IF(H395="NEW","NEW",IF(VLOOKUP(B395,'R&amp;C_5.15.1'!$B$2:$G$453,5,FALSE)=F395,"","UPDATED"))</f>
        <v/>
      </c>
      <c r="M395" s="42" t="str">
        <f>IF(H395="NEW","NEW",IF(VLOOKUP(B395,'R&amp;C_5.15.1'!$B$2:$G$453,6,FALSE)=G395,"","UPDATED"))</f>
        <v/>
      </c>
      <c r="N395" s="42" t="str">
        <f>IF(CONCATENATE(Table2[[#This Row],[Check 
Code]],Table2[[#This Row],[Check 
Funct.]],Table2[[#This Row],[Check 
Tech.]],Table2[[#This Row],[Check DROOLS]],Table2[[#This Row],[Check Domain]],Table2[[#This Row],[Check 
Tag]])="","",1)</f>
        <v/>
      </c>
    </row>
    <row r="396" spans="1:14" ht="127.5" x14ac:dyDescent="0.25">
      <c r="A396" s="51" t="s">
        <v>1359</v>
      </c>
      <c r="B396" s="49" t="s">
        <v>1360</v>
      </c>
      <c r="C396" s="50" t="s">
        <v>1361</v>
      </c>
      <c r="D396" s="50" t="s">
        <v>1362</v>
      </c>
      <c r="E396" s="49" t="s">
        <v>15</v>
      </c>
      <c r="F396" s="49" t="s">
        <v>10</v>
      </c>
      <c r="G396" s="49" t="s">
        <v>1698</v>
      </c>
      <c r="H396" s="42" t="str">
        <f>IFERROR(IF(VLOOKUP(B396,'R&amp;C_5.15.1'!$B$2:$G$453,1,FALSE)=B396,"",),"NEW")</f>
        <v/>
      </c>
      <c r="I396" s="42" t="str">
        <f>IF(H396="NEW","NEW",IF(VLOOKUP(B396,'R&amp;C_5.15.1'!$B$2:$G$453,2,FALSE)=C396,"","UPDATED"))</f>
        <v/>
      </c>
      <c r="J396" s="42" t="str">
        <f>IF(H396="NEW","NEW",IF(VLOOKUP(B396,'R&amp;C_5.15.1'!$B$2:$G$453,3,FALSE)=D396,"","UPDATED"))</f>
        <v/>
      </c>
      <c r="K396" s="42" t="str">
        <f>IF(H396="NEW","NEW",IF(VLOOKUP(B396,'R&amp;C_5.15.1'!$B$2:$G$453,4,FALSE)=E396,"","UPDATED"))</f>
        <v/>
      </c>
      <c r="L396" s="42" t="str">
        <f>IF(H396="NEW","NEW",IF(VLOOKUP(B396,'R&amp;C_5.15.1'!$B$2:$G$453,5,FALSE)=F396,"","UPDATED"))</f>
        <v/>
      </c>
      <c r="M396" s="42" t="str">
        <f>IF(H396="NEW","NEW",IF(VLOOKUP(B396,'R&amp;C_5.15.1'!$B$2:$G$453,6,FALSE)=G396,"","UPDATED"))</f>
        <v/>
      </c>
      <c r="N396" s="42" t="str">
        <f>IF(CONCATENATE(Table2[[#This Row],[Check 
Code]],Table2[[#This Row],[Check 
Funct.]],Table2[[#This Row],[Check 
Tech.]],Table2[[#This Row],[Check DROOLS]],Table2[[#This Row],[Check Domain]],Table2[[#This Row],[Check 
Tag]])="","",1)</f>
        <v/>
      </c>
    </row>
    <row r="397" spans="1:14" ht="63.75" x14ac:dyDescent="0.25">
      <c r="A397" s="51" t="s">
        <v>1363</v>
      </c>
      <c r="B397" s="46" t="s">
        <v>1364</v>
      </c>
      <c r="C397" s="48" t="s">
        <v>1365</v>
      </c>
      <c r="D397" s="48" t="s">
        <v>1366</v>
      </c>
      <c r="E397" s="46" t="s">
        <v>15</v>
      </c>
      <c r="F397" s="46" t="s">
        <v>10</v>
      </c>
      <c r="G397" s="46" t="s">
        <v>1632</v>
      </c>
      <c r="H397" s="42" t="str">
        <f>IFERROR(IF(VLOOKUP(B397,'R&amp;C_5.15.1'!$B$2:$G$453,1,FALSE)=B397,"",),"NEW")</f>
        <v/>
      </c>
      <c r="I397" s="42" t="str">
        <f>IF(H397="NEW","NEW",IF(VLOOKUP(B397,'R&amp;C_5.15.1'!$B$2:$G$453,2,FALSE)=C397,"","UPDATED"))</f>
        <v/>
      </c>
      <c r="J397" s="42" t="str">
        <f>IF(H397="NEW","NEW",IF(VLOOKUP(B397,'R&amp;C_5.15.1'!$B$2:$G$453,3,FALSE)=D397,"","UPDATED"))</f>
        <v/>
      </c>
      <c r="K397" s="42" t="str">
        <f>IF(H397="NEW","NEW",IF(VLOOKUP(B397,'R&amp;C_5.15.1'!$B$2:$G$453,4,FALSE)=E397,"","UPDATED"))</f>
        <v/>
      </c>
      <c r="L397" s="42" t="str">
        <f>IF(H397="NEW","NEW",IF(VLOOKUP(B397,'R&amp;C_5.15.1'!$B$2:$G$453,5,FALSE)=F397,"","UPDATED"))</f>
        <v/>
      </c>
      <c r="M397" s="42" t="str">
        <f>IF(H397="NEW","NEW",IF(VLOOKUP(B397,'R&amp;C_5.15.1'!$B$2:$G$453,6,FALSE)=G397,"","UPDATED"))</f>
        <v/>
      </c>
      <c r="N397" s="42" t="str">
        <f>IF(CONCATENATE(Table2[[#This Row],[Check 
Code]],Table2[[#This Row],[Check 
Funct.]],Table2[[#This Row],[Check 
Tech.]],Table2[[#This Row],[Check DROOLS]],Table2[[#This Row],[Check Domain]],Table2[[#This Row],[Check 
Tag]])="","",1)</f>
        <v/>
      </c>
    </row>
    <row r="398" spans="1:14" ht="114.75" x14ac:dyDescent="0.25">
      <c r="A398" s="51" t="s">
        <v>1367</v>
      </c>
      <c r="B398" s="49" t="s">
        <v>1368</v>
      </c>
      <c r="C398" s="50" t="s">
        <v>1369</v>
      </c>
      <c r="D398" s="50" t="s">
        <v>1370</v>
      </c>
      <c r="E398" s="49" t="s">
        <v>15</v>
      </c>
      <c r="F398" s="49" t="s">
        <v>10</v>
      </c>
      <c r="G398" s="49" t="s">
        <v>1630</v>
      </c>
      <c r="H398" s="42" t="str">
        <f>IFERROR(IF(VLOOKUP(B398,'R&amp;C_5.15.1'!$B$2:$G$453,1,FALSE)=B398,"",),"NEW")</f>
        <v/>
      </c>
      <c r="I398" s="42" t="str">
        <f>IF(H398="NEW","NEW",IF(VLOOKUP(B398,'R&amp;C_5.15.1'!$B$2:$G$453,2,FALSE)=C398,"","UPDATED"))</f>
        <v/>
      </c>
      <c r="J398" s="42" t="str">
        <f>IF(H398="NEW","NEW",IF(VLOOKUP(B398,'R&amp;C_5.15.1'!$B$2:$G$453,3,FALSE)=D398,"","UPDATED"))</f>
        <v/>
      </c>
      <c r="K398" s="42" t="str">
        <f>IF(H398="NEW","NEW",IF(VLOOKUP(B398,'R&amp;C_5.15.1'!$B$2:$G$453,4,FALSE)=E398,"","UPDATED"))</f>
        <v/>
      </c>
      <c r="L398" s="42" t="str">
        <f>IF(H398="NEW","NEW",IF(VLOOKUP(B398,'R&amp;C_5.15.1'!$B$2:$G$453,5,FALSE)=F398,"","UPDATED"))</f>
        <v/>
      </c>
      <c r="M398" s="42" t="str">
        <f>IF(H398="NEW","NEW",IF(VLOOKUP(B398,'R&amp;C_5.15.1'!$B$2:$G$453,6,FALSE)=G398,"","UPDATED"))</f>
        <v/>
      </c>
      <c r="N398" s="42" t="str">
        <f>IF(CONCATENATE(Table2[[#This Row],[Check 
Code]],Table2[[#This Row],[Check 
Funct.]],Table2[[#This Row],[Check 
Tech.]],Table2[[#This Row],[Check DROOLS]],Table2[[#This Row],[Check Domain]],Table2[[#This Row],[Check 
Tag]])="","",1)</f>
        <v/>
      </c>
    </row>
    <row r="399" spans="1:14" ht="51" x14ac:dyDescent="0.25">
      <c r="A399" s="51" t="s">
        <v>1371</v>
      </c>
      <c r="B399" s="46" t="s">
        <v>1372</v>
      </c>
      <c r="C399" s="48" t="s">
        <v>1373</v>
      </c>
      <c r="D399" s="48" t="s">
        <v>1374</v>
      </c>
      <c r="E399" s="46" t="s">
        <v>15</v>
      </c>
      <c r="F399" s="46" t="s">
        <v>10</v>
      </c>
      <c r="G399" s="46" t="s">
        <v>1659</v>
      </c>
      <c r="H399" s="42" t="str">
        <f>IFERROR(IF(VLOOKUP(B399,'R&amp;C_5.15.1'!$B$2:$G$453,1,FALSE)=B399,"",),"NEW")</f>
        <v/>
      </c>
      <c r="I399" s="42" t="str">
        <f>IF(H399="NEW","NEW",IF(VLOOKUP(B399,'R&amp;C_5.15.1'!$B$2:$G$453,2,FALSE)=C399,"","UPDATED"))</f>
        <v/>
      </c>
      <c r="J399" s="42" t="str">
        <f>IF(H399="NEW","NEW",IF(VLOOKUP(B399,'R&amp;C_5.15.1'!$B$2:$G$453,3,FALSE)=D399,"","UPDATED"))</f>
        <v/>
      </c>
      <c r="K399" s="42" t="str">
        <f>IF(H399="NEW","NEW",IF(VLOOKUP(B399,'R&amp;C_5.15.1'!$B$2:$G$453,4,FALSE)=E399,"","UPDATED"))</f>
        <v/>
      </c>
      <c r="L399" s="42" t="str">
        <f>IF(H399="NEW","NEW",IF(VLOOKUP(B399,'R&amp;C_5.15.1'!$B$2:$G$453,5,FALSE)=F399,"","UPDATED"))</f>
        <v/>
      </c>
      <c r="M399" s="42" t="str">
        <f>IF(H399="NEW","NEW",IF(VLOOKUP(B399,'R&amp;C_5.15.1'!$B$2:$G$453,6,FALSE)=G399,"","UPDATED"))</f>
        <v/>
      </c>
      <c r="N399" s="42" t="str">
        <f>IF(CONCATENATE(Table2[[#This Row],[Check 
Code]],Table2[[#This Row],[Check 
Funct.]],Table2[[#This Row],[Check 
Tech.]],Table2[[#This Row],[Check DROOLS]],Table2[[#This Row],[Check Domain]],Table2[[#This Row],[Check 
Tag]])="","",1)</f>
        <v/>
      </c>
    </row>
    <row r="400" spans="1:14" ht="191.25" x14ac:dyDescent="0.25">
      <c r="A400" s="51" t="s">
        <v>1375</v>
      </c>
      <c r="B400" s="49" t="s">
        <v>1376</v>
      </c>
      <c r="C400" s="50" t="s">
        <v>1377</v>
      </c>
      <c r="D400" s="50" t="s">
        <v>1378</v>
      </c>
      <c r="E400" s="49" t="s">
        <v>15</v>
      </c>
      <c r="F400" s="49" t="s">
        <v>10</v>
      </c>
      <c r="G400" s="49" t="s">
        <v>1627</v>
      </c>
      <c r="H400" s="42" t="str">
        <f>IFERROR(IF(VLOOKUP(B400,'R&amp;C_5.15.1'!$B$2:$G$453,1,FALSE)=B400,"",),"NEW")</f>
        <v/>
      </c>
      <c r="I400" s="42" t="str">
        <f>IF(H400="NEW","NEW",IF(VLOOKUP(B400,'R&amp;C_5.15.1'!$B$2:$G$453,2,FALSE)=C400,"","UPDATED"))</f>
        <v/>
      </c>
      <c r="J400" s="42" t="str">
        <f>IF(H400="NEW","NEW",IF(VLOOKUP(B400,'R&amp;C_5.15.1'!$B$2:$G$453,3,FALSE)=D400,"","UPDATED"))</f>
        <v/>
      </c>
      <c r="K400" s="42" t="str">
        <f>IF(H400="NEW","NEW",IF(VLOOKUP(B400,'R&amp;C_5.15.1'!$B$2:$G$453,4,FALSE)=E400,"","UPDATED"))</f>
        <v/>
      </c>
      <c r="L400" s="42" t="str">
        <f>IF(H400="NEW","NEW",IF(VLOOKUP(B400,'R&amp;C_5.15.1'!$B$2:$G$453,5,FALSE)=F400,"","UPDATED"))</f>
        <v/>
      </c>
      <c r="M400" s="42" t="str">
        <f>IF(H400="NEW","NEW",IF(VLOOKUP(B400,'R&amp;C_5.15.1'!$B$2:$G$453,6,FALSE)=G400,"","UPDATED"))</f>
        <v/>
      </c>
      <c r="N400" s="42" t="str">
        <f>IF(CONCATENATE(Table2[[#This Row],[Check 
Code]],Table2[[#This Row],[Check 
Funct.]],Table2[[#This Row],[Check 
Tech.]],Table2[[#This Row],[Check DROOLS]],Table2[[#This Row],[Check Domain]],Table2[[#This Row],[Check 
Tag]])="","",1)</f>
        <v/>
      </c>
    </row>
    <row r="401" spans="1:14" ht="165.75" x14ac:dyDescent="0.25">
      <c r="A401" s="51" t="s">
        <v>1379</v>
      </c>
      <c r="B401" s="46" t="s">
        <v>1380</v>
      </c>
      <c r="C401" s="48" t="s">
        <v>1381</v>
      </c>
      <c r="D401" s="48" t="s">
        <v>1382</v>
      </c>
      <c r="E401" s="46" t="s">
        <v>15</v>
      </c>
      <c r="F401" s="46" t="s">
        <v>10</v>
      </c>
      <c r="G401" s="46" t="s">
        <v>1632</v>
      </c>
      <c r="H401" s="42" t="str">
        <f>IFERROR(IF(VLOOKUP(B401,'R&amp;C_5.15.1'!$B$2:$G$453,1,FALSE)=B401,"",),"NEW")</f>
        <v/>
      </c>
      <c r="I401" s="42" t="str">
        <f>IF(H401="NEW","NEW",IF(VLOOKUP(B401,'R&amp;C_5.15.1'!$B$2:$G$453,2,FALSE)=C401,"","UPDATED"))</f>
        <v/>
      </c>
      <c r="J401" s="42" t="str">
        <f>IF(H401="NEW","NEW",IF(VLOOKUP(B401,'R&amp;C_5.15.1'!$B$2:$G$453,3,FALSE)=D401,"","UPDATED"))</f>
        <v/>
      </c>
      <c r="K401" s="42" t="str">
        <f>IF(H401="NEW","NEW",IF(VLOOKUP(B401,'R&amp;C_5.15.1'!$B$2:$G$453,4,FALSE)=E401,"","UPDATED"))</f>
        <v/>
      </c>
      <c r="L401" s="42" t="str">
        <f>IF(H401="NEW","NEW",IF(VLOOKUP(B401,'R&amp;C_5.15.1'!$B$2:$G$453,5,FALSE)=F401,"","UPDATED"))</f>
        <v/>
      </c>
      <c r="M401" s="42" t="str">
        <f>IF(H401="NEW","NEW",IF(VLOOKUP(B401,'R&amp;C_5.15.1'!$B$2:$G$453,6,FALSE)=G401,"","UPDATED"))</f>
        <v/>
      </c>
      <c r="N401" s="42" t="str">
        <f>IF(CONCATENATE(Table2[[#This Row],[Check 
Code]],Table2[[#This Row],[Check 
Funct.]],Table2[[#This Row],[Check 
Tech.]],Table2[[#This Row],[Check DROOLS]],Table2[[#This Row],[Check Domain]],Table2[[#This Row],[Check 
Tag]])="","",1)</f>
        <v/>
      </c>
    </row>
    <row r="402" spans="1:14" ht="127.5" x14ac:dyDescent="0.25">
      <c r="A402" s="51" t="s">
        <v>1383</v>
      </c>
      <c r="B402" s="49" t="s">
        <v>1384</v>
      </c>
      <c r="C402" s="50" t="s">
        <v>1385</v>
      </c>
      <c r="D402" s="50" t="s">
        <v>1386</v>
      </c>
      <c r="E402" s="49" t="s">
        <v>15</v>
      </c>
      <c r="F402" s="49" t="s">
        <v>10</v>
      </c>
      <c r="G402" s="49" t="s">
        <v>1699</v>
      </c>
      <c r="H402" s="42" t="str">
        <f>IFERROR(IF(VLOOKUP(B402,'R&amp;C_5.15.1'!$B$2:$G$453,1,FALSE)=B402,"",),"NEW")</f>
        <v/>
      </c>
      <c r="I402" s="42" t="str">
        <f>IF(H402="NEW","NEW",IF(VLOOKUP(B402,'R&amp;C_5.15.1'!$B$2:$G$453,2,FALSE)=C402,"","UPDATED"))</f>
        <v/>
      </c>
      <c r="J402" s="42" t="str">
        <f>IF(H402="NEW","NEW",IF(VLOOKUP(B402,'R&amp;C_5.15.1'!$B$2:$G$453,3,FALSE)=D402,"","UPDATED"))</f>
        <v/>
      </c>
      <c r="K402" s="42" t="str">
        <f>IF(H402="NEW","NEW",IF(VLOOKUP(B402,'R&amp;C_5.15.1'!$B$2:$G$453,4,FALSE)=E402,"","UPDATED"))</f>
        <v/>
      </c>
      <c r="L402" s="42" t="str">
        <f>IF(H402="NEW","NEW",IF(VLOOKUP(B402,'R&amp;C_5.15.1'!$B$2:$G$453,5,FALSE)=F402,"","UPDATED"))</f>
        <v/>
      </c>
      <c r="M402" s="42" t="str">
        <f>IF(H402="NEW","NEW",IF(VLOOKUP(B402,'R&amp;C_5.15.1'!$B$2:$G$453,6,FALSE)=G402,"","UPDATED"))</f>
        <v/>
      </c>
      <c r="N402" s="42" t="str">
        <f>IF(CONCATENATE(Table2[[#This Row],[Check 
Code]],Table2[[#This Row],[Check 
Funct.]],Table2[[#This Row],[Check 
Tech.]],Table2[[#This Row],[Check DROOLS]],Table2[[#This Row],[Check Domain]],Table2[[#This Row],[Check 
Tag]])="","",1)</f>
        <v/>
      </c>
    </row>
    <row r="403" spans="1:14" ht="229.5" x14ac:dyDescent="0.25">
      <c r="A403" s="51" t="s">
        <v>1387</v>
      </c>
      <c r="B403" s="46" t="s">
        <v>1388</v>
      </c>
      <c r="C403" s="48" t="s">
        <v>1389</v>
      </c>
      <c r="D403" s="48" t="s">
        <v>1390</v>
      </c>
      <c r="E403" s="46" t="s">
        <v>15</v>
      </c>
      <c r="F403" s="46" t="s">
        <v>10</v>
      </c>
      <c r="G403" s="46" t="s">
        <v>1700</v>
      </c>
      <c r="H403" s="42" t="str">
        <f>IFERROR(IF(VLOOKUP(B403,'R&amp;C_5.15.1'!$B$2:$G$453,1,FALSE)=B403,"",),"NEW")</f>
        <v/>
      </c>
      <c r="I403" s="42" t="str">
        <f>IF(H403="NEW","NEW",IF(VLOOKUP(B403,'R&amp;C_5.15.1'!$B$2:$G$453,2,FALSE)=C403,"","UPDATED"))</f>
        <v/>
      </c>
      <c r="J403" s="42" t="str">
        <f>IF(H403="NEW","NEW",IF(VLOOKUP(B403,'R&amp;C_5.15.1'!$B$2:$G$453,3,FALSE)=D403,"","UPDATED"))</f>
        <v/>
      </c>
      <c r="K403" s="42" t="str">
        <f>IF(H403="NEW","NEW",IF(VLOOKUP(B403,'R&amp;C_5.15.1'!$B$2:$G$453,4,FALSE)=E403,"","UPDATED"))</f>
        <v/>
      </c>
      <c r="L403" s="42" t="str">
        <f>IF(H403="NEW","NEW",IF(VLOOKUP(B403,'R&amp;C_5.15.1'!$B$2:$G$453,5,FALSE)=F403,"","UPDATED"))</f>
        <v/>
      </c>
      <c r="M403" s="42" t="str">
        <f>IF(H403="NEW","NEW",IF(VLOOKUP(B403,'R&amp;C_5.15.1'!$B$2:$G$453,6,FALSE)=G403,"","UPDATED"))</f>
        <v/>
      </c>
      <c r="N403" s="42" t="str">
        <f>IF(CONCATENATE(Table2[[#This Row],[Check 
Code]],Table2[[#This Row],[Check 
Funct.]],Table2[[#This Row],[Check 
Tech.]],Table2[[#This Row],[Check DROOLS]],Table2[[#This Row],[Check Domain]],Table2[[#This Row],[Check 
Tag]])="","",1)</f>
        <v/>
      </c>
    </row>
    <row r="404" spans="1:14" ht="409.5" x14ac:dyDescent="0.25">
      <c r="A404" s="51" t="s">
        <v>1391</v>
      </c>
      <c r="B404" s="49" t="s">
        <v>1392</v>
      </c>
      <c r="C404" s="47" t="s">
        <v>1393</v>
      </c>
      <c r="D404" s="47" t="s">
        <v>1394</v>
      </c>
      <c r="E404" s="49" t="s">
        <v>15</v>
      </c>
      <c r="F404" s="49" t="s">
        <v>10</v>
      </c>
      <c r="G404" s="49" t="s">
        <v>1685</v>
      </c>
      <c r="H404" s="42" t="str">
        <f>IFERROR(IF(VLOOKUP(B404,'R&amp;C_5.15.1'!$B$2:$G$453,1,FALSE)=B404,"",),"NEW")</f>
        <v/>
      </c>
      <c r="I404" s="42" t="str">
        <f>IF(H404="NEW","NEW",IF(VLOOKUP(B404,'R&amp;C_5.15.1'!$B$2:$G$453,2,FALSE)=C404,"","UPDATED"))</f>
        <v>UPDATED</v>
      </c>
      <c r="J404" s="42" t="str">
        <f>IF(H404="NEW","NEW",IF(VLOOKUP(B404,'R&amp;C_5.15.1'!$B$2:$G$453,3,FALSE)=D404,"","UPDATED"))</f>
        <v>UPDATED</v>
      </c>
      <c r="K404" s="42" t="str">
        <f>IF(H404="NEW","NEW",IF(VLOOKUP(B404,'R&amp;C_5.15.1'!$B$2:$G$453,4,FALSE)=E404,"","UPDATED"))</f>
        <v/>
      </c>
      <c r="L404" s="42" t="str">
        <f>IF(H404="NEW","NEW",IF(VLOOKUP(B404,'R&amp;C_5.15.1'!$B$2:$G$453,5,FALSE)=F404,"","UPDATED"))</f>
        <v/>
      </c>
      <c r="M404" s="42" t="str">
        <f>IF(H404="NEW","NEW",IF(VLOOKUP(B404,'R&amp;C_5.15.1'!$B$2:$G$453,6,FALSE)=G404,"","UPDATED"))</f>
        <v/>
      </c>
      <c r="N404" s="42">
        <f>IF(CONCATENATE(Table2[[#This Row],[Check 
Code]],Table2[[#This Row],[Check 
Funct.]],Table2[[#This Row],[Check 
Tech.]],Table2[[#This Row],[Check DROOLS]],Table2[[#This Row],[Check Domain]],Table2[[#This Row],[Check 
Tag]])="","",1)</f>
        <v>1</v>
      </c>
    </row>
    <row r="405" spans="1:14" ht="318.75" x14ac:dyDescent="0.25">
      <c r="A405" s="51" t="s">
        <v>1395</v>
      </c>
      <c r="B405" s="46" t="s">
        <v>1396</v>
      </c>
      <c r="C405" s="48" t="s">
        <v>1397</v>
      </c>
      <c r="D405" s="48" t="s">
        <v>1398</v>
      </c>
      <c r="E405" s="46" t="s">
        <v>15</v>
      </c>
      <c r="F405" s="46" t="s">
        <v>10</v>
      </c>
      <c r="G405" s="46" t="s">
        <v>1701</v>
      </c>
      <c r="H405" s="42" t="str">
        <f>IFERROR(IF(VLOOKUP(B405,'R&amp;C_5.15.1'!$B$2:$G$453,1,FALSE)=B405,"",),"NEW")</f>
        <v/>
      </c>
      <c r="I405" s="42" t="str">
        <f>IF(H405="NEW","NEW",IF(VLOOKUP(B405,'R&amp;C_5.15.1'!$B$2:$G$453,2,FALSE)=C405,"","UPDATED"))</f>
        <v/>
      </c>
      <c r="J405" s="42" t="str">
        <f>IF(H405="NEW","NEW",IF(VLOOKUP(B405,'R&amp;C_5.15.1'!$B$2:$G$453,3,FALSE)=D405,"","UPDATED"))</f>
        <v/>
      </c>
      <c r="K405" s="42" t="str">
        <f>IF(H405="NEW","NEW",IF(VLOOKUP(B405,'R&amp;C_5.15.1'!$B$2:$G$453,4,FALSE)=E405,"","UPDATED"))</f>
        <v/>
      </c>
      <c r="L405" s="42" t="str">
        <f>IF(H405="NEW","NEW",IF(VLOOKUP(B405,'R&amp;C_5.15.1'!$B$2:$G$453,5,FALSE)=F405,"","UPDATED"))</f>
        <v/>
      </c>
      <c r="M405" s="42" t="str">
        <f>IF(H405="NEW","NEW",IF(VLOOKUP(B405,'R&amp;C_5.15.1'!$B$2:$G$453,6,FALSE)=G405,"","UPDATED"))</f>
        <v/>
      </c>
      <c r="N405" s="42" t="str">
        <f>IF(CONCATENATE(Table2[[#This Row],[Check 
Code]],Table2[[#This Row],[Check 
Funct.]],Table2[[#This Row],[Check 
Tech.]],Table2[[#This Row],[Check DROOLS]],Table2[[#This Row],[Check Domain]],Table2[[#This Row],[Check 
Tag]])="","",1)</f>
        <v/>
      </c>
    </row>
    <row r="406" spans="1:14" ht="38.25" x14ac:dyDescent="0.25">
      <c r="A406" s="51" t="s">
        <v>1399</v>
      </c>
      <c r="B406" s="49" t="s">
        <v>1400</v>
      </c>
      <c r="C406" s="50" t="s">
        <v>1401</v>
      </c>
      <c r="D406" s="50" t="s">
        <v>1402</v>
      </c>
      <c r="E406" s="49" t="s">
        <v>15</v>
      </c>
      <c r="F406" s="49" t="s">
        <v>10</v>
      </c>
      <c r="G406" s="49" t="s">
        <v>1658</v>
      </c>
      <c r="H406" s="42" t="str">
        <f>IFERROR(IF(VLOOKUP(B406,'R&amp;C_5.15.1'!$B$2:$G$453,1,FALSE)=B406,"",),"NEW")</f>
        <v/>
      </c>
      <c r="I406" s="42" t="str">
        <f>IF(H406="NEW","NEW",IF(VLOOKUP(B406,'R&amp;C_5.15.1'!$B$2:$G$453,2,FALSE)=C406,"","UPDATED"))</f>
        <v/>
      </c>
      <c r="J406" s="42" t="str">
        <f>IF(H406="NEW","NEW",IF(VLOOKUP(B406,'R&amp;C_5.15.1'!$B$2:$G$453,3,FALSE)=D406,"","UPDATED"))</f>
        <v/>
      </c>
      <c r="K406" s="42" t="str">
        <f>IF(H406="NEW","NEW",IF(VLOOKUP(B406,'R&amp;C_5.15.1'!$B$2:$G$453,4,FALSE)=E406,"","UPDATED"))</f>
        <v/>
      </c>
      <c r="L406" s="42" t="str">
        <f>IF(H406="NEW","NEW",IF(VLOOKUP(B406,'R&amp;C_5.15.1'!$B$2:$G$453,5,FALSE)=F406,"","UPDATED"))</f>
        <v/>
      </c>
      <c r="M406" s="42" t="str">
        <f>IF(H406="NEW","NEW",IF(VLOOKUP(B406,'R&amp;C_5.15.1'!$B$2:$G$453,6,FALSE)=G406,"","UPDATED"))</f>
        <v/>
      </c>
      <c r="N406" s="42" t="str">
        <f>IF(CONCATENATE(Table2[[#This Row],[Check 
Code]],Table2[[#This Row],[Check 
Funct.]],Table2[[#This Row],[Check 
Tech.]],Table2[[#This Row],[Check DROOLS]],Table2[[#This Row],[Check Domain]],Table2[[#This Row],[Check 
Tag]])="","",1)</f>
        <v/>
      </c>
    </row>
    <row r="407" spans="1:14" ht="140.25" x14ac:dyDescent="0.25">
      <c r="A407" s="51" t="s">
        <v>1403</v>
      </c>
      <c r="B407" s="46" t="s">
        <v>1404</v>
      </c>
      <c r="C407" s="48" t="s">
        <v>1405</v>
      </c>
      <c r="D407" s="48" t="s">
        <v>1406</v>
      </c>
      <c r="E407" s="46" t="s">
        <v>15</v>
      </c>
      <c r="F407" s="46" t="s">
        <v>10</v>
      </c>
      <c r="G407" s="46" t="s">
        <v>1658</v>
      </c>
      <c r="H407" s="42" t="str">
        <f>IFERROR(IF(VLOOKUP(B407,'R&amp;C_5.15.1'!$B$2:$G$453,1,FALSE)=B407,"",),"NEW")</f>
        <v/>
      </c>
      <c r="I407" s="42" t="str">
        <f>IF(H407="NEW","NEW",IF(VLOOKUP(B407,'R&amp;C_5.15.1'!$B$2:$G$453,2,FALSE)=C407,"","UPDATED"))</f>
        <v/>
      </c>
      <c r="J407" s="42" t="str">
        <f>IF(H407="NEW","NEW",IF(VLOOKUP(B407,'R&amp;C_5.15.1'!$B$2:$G$453,3,FALSE)=D407,"","UPDATED"))</f>
        <v/>
      </c>
      <c r="K407" s="42" t="str">
        <f>IF(H407="NEW","NEW",IF(VLOOKUP(B407,'R&amp;C_5.15.1'!$B$2:$G$453,4,FALSE)=E407,"","UPDATED"))</f>
        <v/>
      </c>
      <c r="L407" s="42" t="str">
        <f>IF(H407="NEW","NEW",IF(VLOOKUP(B407,'R&amp;C_5.15.1'!$B$2:$G$453,5,FALSE)=F407,"","UPDATED"))</f>
        <v/>
      </c>
      <c r="M407" s="42" t="str">
        <f>IF(H407="NEW","NEW",IF(VLOOKUP(B407,'R&amp;C_5.15.1'!$B$2:$G$453,6,FALSE)=G407,"","UPDATED"))</f>
        <v/>
      </c>
      <c r="N407" s="42" t="str">
        <f>IF(CONCATENATE(Table2[[#This Row],[Check 
Code]],Table2[[#This Row],[Check 
Funct.]],Table2[[#This Row],[Check 
Tech.]],Table2[[#This Row],[Check DROOLS]],Table2[[#This Row],[Check Domain]],Table2[[#This Row],[Check 
Tag]])="","",1)</f>
        <v/>
      </c>
    </row>
    <row r="408" spans="1:14" ht="38.25" x14ac:dyDescent="0.25">
      <c r="A408" s="51" t="s">
        <v>1407</v>
      </c>
      <c r="B408" s="49" t="s">
        <v>1408</v>
      </c>
      <c r="C408" s="50" t="s">
        <v>1409</v>
      </c>
      <c r="D408" s="50" t="s">
        <v>1410</v>
      </c>
      <c r="E408" s="49" t="s">
        <v>15</v>
      </c>
      <c r="F408" s="49" t="s">
        <v>10</v>
      </c>
      <c r="G408" s="49" t="s">
        <v>1610</v>
      </c>
      <c r="H408" s="42" t="str">
        <f>IFERROR(IF(VLOOKUP(B408,'R&amp;C_5.15.1'!$B$2:$G$453,1,FALSE)=B408,"",),"NEW")</f>
        <v/>
      </c>
      <c r="I408" s="42" t="str">
        <f>IF(H408="NEW","NEW",IF(VLOOKUP(B408,'R&amp;C_5.15.1'!$B$2:$G$453,2,FALSE)=C408,"","UPDATED"))</f>
        <v/>
      </c>
      <c r="J408" s="42" t="str">
        <f>IF(H408="NEW","NEW",IF(VLOOKUP(B408,'R&amp;C_5.15.1'!$B$2:$G$453,3,FALSE)=D408,"","UPDATED"))</f>
        <v/>
      </c>
      <c r="K408" s="42" t="str">
        <f>IF(H408="NEW","NEW",IF(VLOOKUP(B408,'R&amp;C_5.15.1'!$B$2:$G$453,4,FALSE)=E408,"","UPDATED"))</f>
        <v/>
      </c>
      <c r="L408" s="42" t="str">
        <f>IF(H408="NEW","NEW",IF(VLOOKUP(B408,'R&amp;C_5.15.1'!$B$2:$G$453,5,FALSE)=F408,"","UPDATED"))</f>
        <v/>
      </c>
      <c r="M408" s="42" t="str">
        <f>IF(H408="NEW","NEW",IF(VLOOKUP(B408,'R&amp;C_5.15.1'!$B$2:$G$453,6,FALSE)=G408,"","UPDATED"))</f>
        <v/>
      </c>
      <c r="N408" s="42" t="str">
        <f>IF(CONCATENATE(Table2[[#This Row],[Check 
Code]],Table2[[#This Row],[Check 
Funct.]],Table2[[#This Row],[Check 
Tech.]],Table2[[#This Row],[Check DROOLS]],Table2[[#This Row],[Check Domain]],Table2[[#This Row],[Check 
Tag]])="","",1)</f>
        <v/>
      </c>
    </row>
    <row r="409" spans="1:14" ht="63.75" x14ac:dyDescent="0.25">
      <c r="A409" s="51" t="s">
        <v>1411</v>
      </c>
      <c r="B409" s="46" t="s">
        <v>1412</v>
      </c>
      <c r="C409" s="48" t="s">
        <v>1413</v>
      </c>
      <c r="D409" s="48" t="s">
        <v>1414</v>
      </c>
      <c r="E409" s="46" t="s">
        <v>15</v>
      </c>
      <c r="F409" s="46" t="s">
        <v>10</v>
      </c>
      <c r="G409" s="46" t="s">
        <v>1607</v>
      </c>
      <c r="H409" s="42" t="str">
        <f>IFERROR(IF(VLOOKUP(B409,'R&amp;C_5.15.1'!$B$2:$G$453,1,FALSE)=B409,"",),"NEW")</f>
        <v/>
      </c>
      <c r="I409" s="42" t="str">
        <f>IF(H409="NEW","NEW",IF(VLOOKUP(B409,'R&amp;C_5.15.1'!$B$2:$G$453,2,FALSE)=C409,"","UPDATED"))</f>
        <v/>
      </c>
      <c r="J409" s="42" t="str">
        <f>IF(H409="NEW","NEW",IF(VLOOKUP(B409,'R&amp;C_5.15.1'!$B$2:$G$453,3,FALSE)=D409,"","UPDATED"))</f>
        <v/>
      </c>
      <c r="K409" s="42" t="str">
        <f>IF(H409="NEW","NEW",IF(VLOOKUP(B409,'R&amp;C_5.15.1'!$B$2:$G$453,4,FALSE)=E409,"","UPDATED"))</f>
        <v/>
      </c>
      <c r="L409" s="42" t="str">
        <f>IF(H409="NEW","NEW",IF(VLOOKUP(B409,'R&amp;C_5.15.1'!$B$2:$G$453,5,FALSE)=F409,"","UPDATED"))</f>
        <v/>
      </c>
      <c r="M409" s="42" t="str">
        <f>IF(H409="NEW","NEW",IF(VLOOKUP(B409,'R&amp;C_5.15.1'!$B$2:$G$453,6,FALSE)=G409,"","UPDATED"))</f>
        <v/>
      </c>
      <c r="N409" s="42" t="str">
        <f>IF(CONCATENATE(Table2[[#This Row],[Check 
Code]],Table2[[#This Row],[Check 
Funct.]],Table2[[#This Row],[Check 
Tech.]],Table2[[#This Row],[Check DROOLS]],Table2[[#This Row],[Check Domain]],Table2[[#This Row],[Check 
Tag]])="","",1)</f>
        <v/>
      </c>
    </row>
    <row r="410" spans="1:14" ht="38.25" x14ac:dyDescent="0.25">
      <c r="A410" s="51" t="s">
        <v>1415</v>
      </c>
      <c r="B410" s="49" t="s">
        <v>1416</v>
      </c>
      <c r="C410" s="50" t="s">
        <v>1417</v>
      </c>
      <c r="D410" s="50" t="s">
        <v>1418</v>
      </c>
      <c r="E410" s="49" t="s">
        <v>15</v>
      </c>
      <c r="F410" s="49" t="s">
        <v>10</v>
      </c>
      <c r="G410" s="49" t="s">
        <v>1610</v>
      </c>
      <c r="H410" s="42" t="str">
        <f>IFERROR(IF(VLOOKUP(B410,'R&amp;C_5.15.1'!$B$2:$G$453,1,FALSE)=B410,"",),"NEW")</f>
        <v/>
      </c>
      <c r="I410" s="42" t="str">
        <f>IF(H410="NEW","NEW",IF(VLOOKUP(B410,'R&amp;C_5.15.1'!$B$2:$G$453,2,FALSE)=C410,"","UPDATED"))</f>
        <v/>
      </c>
      <c r="J410" s="42" t="str">
        <f>IF(H410="NEW","NEW",IF(VLOOKUP(B410,'R&amp;C_5.15.1'!$B$2:$G$453,3,FALSE)=D410,"","UPDATED"))</f>
        <v/>
      </c>
      <c r="K410" s="42" t="str">
        <f>IF(H410="NEW","NEW",IF(VLOOKUP(B410,'R&amp;C_5.15.1'!$B$2:$G$453,4,FALSE)=E410,"","UPDATED"))</f>
        <v/>
      </c>
      <c r="L410" s="42" t="str">
        <f>IF(H410="NEW","NEW",IF(VLOOKUP(B410,'R&amp;C_5.15.1'!$B$2:$G$453,5,FALSE)=F410,"","UPDATED"))</f>
        <v/>
      </c>
      <c r="M410" s="42" t="str">
        <f>IF(H410="NEW","NEW",IF(VLOOKUP(B410,'R&amp;C_5.15.1'!$B$2:$G$453,6,FALSE)=G410,"","UPDATED"))</f>
        <v/>
      </c>
      <c r="N410" s="42" t="str">
        <f>IF(CONCATENATE(Table2[[#This Row],[Check 
Code]],Table2[[#This Row],[Check 
Funct.]],Table2[[#This Row],[Check 
Tech.]],Table2[[#This Row],[Check DROOLS]],Table2[[#This Row],[Check Domain]],Table2[[#This Row],[Check 
Tag]])="","",1)</f>
        <v/>
      </c>
    </row>
    <row r="411" spans="1:14" ht="344.25" x14ac:dyDescent="0.25">
      <c r="A411" s="51" t="s">
        <v>1419</v>
      </c>
      <c r="B411" s="46" t="s">
        <v>1420</v>
      </c>
      <c r="C411" s="48" t="s">
        <v>1421</v>
      </c>
      <c r="D411" s="48" t="s">
        <v>1422</v>
      </c>
      <c r="E411" s="46" t="s">
        <v>15</v>
      </c>
      <c r="F411" s="46" t="s">
        <v>10</v>
      </c>
      <c r="G411" s="46" t="s">
        <v>1593</v>
      </c>
      <c r="H411" s="42" t="str">
        <f>IFERROR(IF(VLOOKUP(B411,'R&amp;C_5.15.1'!$B$2:$G$453,1,FALSE)=B411,"",),"NEW")</f>
        <v/>
      </c>
      <c r="I411" s="42" t="str">
        <f>IF(H411="NEW","NEW",IF(VLOOKUP(B411,'R&amp;C_5.15.1'!$B$2:$G$453,2,FALSE)=C411,"","UPDATED"))</f>
        <v/>
      </c>
      <c r="J411" s="42" t="str">
        <f>IF(H411="NEW","NEW",IF(VLOOKUP(B411,'R&amp;C_5.15.1'!$B$2:$G$453,3,FALSE)=D411,"","UPDATED"))</f>
        <v/>
      </c>
      <c r="K411" s="42" t="str">
        <f>IF(H411="NEW","NEW",IF(VLOOKUP(B411,'R&amp;C_5.15.1'!$B$2:$G$453,4,FALSE)=E411,"","UPDATED"))</f>
        <v/>
      </c>
      <c r="L411" s="42" t="str">
        <f>IF(H411="NEW","NEW",IF(VLOOKUP(B411,'R&amp;C_5.15.1'!$B$2:$G$453,5,FALSE)=F411,"","UPDATED"))</f>
        <v/>
      </c>
      <c r="M411" s="42" t="str">
        <f>IF(H411="NEW","NEW",IF(VLOOKUP(B411,'R&amp;C_5.15.1'!$B$2:$G$453,6,FALSE)=G411,"","UPDATED"))</f>
        <v/>
      </c>
      <c r="N411" s="42" t="str">
        <f>IF(CONCATENATE(Table2[[#This Row],[Check 
Code]],Table2[[#This Row],[Check 
Funct.]],Table2[[#This Row],[Check 
Tech.]],Table2[[#This Row],[Check DROOLS]],Table2[[#This Row],[Check Domain]],Table2[[#This Row],[Check 
Tag]])="","",1)</f>
        <v/>
      </c>
    </row>
    <row r="412" spans="1:14" ht="51" x14ac:dyDescent="0.25">
      <c r="A412" s="51" t="s">
        <v>1423</v>
      </c>
      <c r="B412" s="49" t="s">
        <v>1424</v>
      </c>
      <c r="C412" s="50" t="s">
        <v>1425</v>
      </c>
      <c r="D412" s="50" t="s">
        <v>1426</v>
      </c>
      <c r="E412" s="49" t="s">
        <v>15</v>
      </c>
      <c r="F412" s="49" t="s">
        <v>10</v>
      </c>
      <c r="G412" s="49" t="s">
        <v>1649</v>
      </c>
      <c r="H412" s="42" t="str">
        <f>IFERROR(IF(VLOOKUP(B412,'R&amp;C_5.15.1'!$B$2:$G$453,1,FALSE)=B412,"",),"NEW")</f>
        <v/>
      </c>
      <c r="I412" s="42" t="str">
        <f>IF(H412="NEW","NEW",IF(VLOOKUP(B412,'R&amp;C_5.15.1'!$B$2:$G$453,2,FALSE)=C412,"","UPDATED"))</f>
        <v/>
      </c>
      <c r="J412" s="42" t="str">
        <f>IF(H412="NEW","NEW",IF(VLOOKUP(B412,'R&amp;C_5.15.1'!$B$2:$G$453,3,FALSE)=D412,"","UPDATED"))</f>
        <v/>
      </c>
      <c r="K412" s="42" t="str">
        <f>IF(H412="NEW","NEW",IF(VLOOKUP(B412,'R&amp;C_5.15.1'!$B$2:$G$453,4,FALSE)=E412,"","UPDATED"))</f>
        <v/>
      </c>
      <c r="L412" s="42" t="str">
        <f>IF(H412="NEW","NEW",IF(VLOOKUP(B412,'R&amp;C_5.15.1'!$B$2:$G$453,5,FALSE)=F412,"","UPDATED"))</f>
        <v/>
      </c>
      <c r="M412" s="42" t="str">
        <f>IF(H412="NEW","NEW",IF(VLOOKUP(B412,'R&amp;C_5.15.1'!$B$2:$G$453,6,FALSE)=G412,"","UPDATED"))</f>
        <v/>
      </c>
      <c r="N412" s="42" t="str">
        <f>IF(CONCATENATE(Table2[[#This Row],[Check 
Code]],Table2[[#This Row],[Check 
Funct.]],Table2[[#This Row],[Check 
Tech.]],Table2[[#This Row],[Check DROOLS]],Table2[[#This Row],[Check Domain]],Table2[[#This Row],[Check 
Tag]])="","",1)</f>
        <v/>
      </c>
    </row>
    <row r="413" spans="1:14" ht="318.75" x14ac:dyDescent="0.25">
      <c r="A413" s="51" t="s">
        <v>1427</v>
      </c>
      <c r="B413" s="46" t="s">
        <v>1428</v>
      </c>
      <c r="C413" s="48" t="s">
        <v>1429</v>
      </c>
      <c r="D413" s="48" t="s">
        <v>1430</v>
      </c>
      <c r="E413" s="46" t="s">
        <v>15</v>
      </c>
      <c r="F413" s="46" t="s">
        <v>10</v>
      </c>
      <c r="G413" s="46" t="s">
        <v>1702</v>
      </c>
      <c r="H413" s="42" t="str">
        <f>IFERROR(IF(VLOOKUP(B413,'R&amp;C_5.15.1'!$B$2:$G$453,1,FALSE)=B413,"",),"NEW")</f>
        <v/>
      </c>
      <c r="I413" s="42" t="str">
        <f>IF(H413="NEW","NEW",IF(VLOOKUP(B413,'R&amp;C_5.15.1'!$B$2:$G$453,2,FALSE)=C413,"","UPDATED"))</f>
        <v/>
      </c>
      <c r="J413" s="42" t="str">
        <f>IF(H413="NEW","NEW",IF(VLOOKUP(B413,'R&amp;C_5.15.1'!$B$2:$G$453,3,FALSE)=D413,"","UPDATED"))</f>
        <v/>
      </c>
      <c r="K413" s="42" t="str">
        <f>IF(H413="NEW","NEW",IF(VLOOKUP(B413,'R&amp;C_5.15.1'!$B$2:$G$453,4,FALSE)=E413,"","UPDATED"))</f>
        <v/>
      </c>
      <c r="L413" s="42" t="str">
        <f>IF(H413="NEW","NEW",IF(VLOOKUP(B413,'R&amp;C_5.15.1'!$B$2:$G$453,5,FALSE)=F413,"","UPDATED"))</f>
        <v/>
      </c>
      <c r="M413" s="42" t="str">
        <f>IF(H413="NEW","NEW",IF(VLOOKUP(B413,'R&amp;C_5.15.1'!$B$2:$G$453,6,FALSE)=G413,"","UPDATED"))</f>
        <v/>
      </c>
      <c r="N413" s="42" t="str">
        <f>IF(CONCATENATE(Table2[[#This Row],[Check 
Code]],Table2[[#This Row],[Check 
Funct.]],Table2[[#This Row],[Check 
Tech.]],Table2[[#This Row],[Check DROOLS]],Table2[[#This Row],[Check Domain]],Table2[[#This Row],[Check 
Tag]])="","",1)</f>
        <v/>
      </c>
    </row>
    <row r="414" spans="1:14" ht="38.25" x14ac:dyDescent="0.25">
      <c r="A414" s="51" t="s">
        <v>1431</v>
      </c>
      <c r="B414" s="49" t="s">
        <v>1432</v>
      </c>
      <c r="C414" s="50" t="s">
        <v>1433</v>
      </c>
      <c r="D414" s="50" t="s">
        <v>1434</v>
      </c>
      <c r="E414" s="49" t="s">
        <v>15</v>
      </c>
      <c r="F414" s="49" t="s">
        <v>10</v>
      </c>
      <c r="G414" s="49" t="s">
        <v>1593</v>
      </c>
      <c r="H414" s="42" t="str">
        <f>IFERROR(IF(VLOOKUP(B414,'R&amp;C_5.15.1'!$B$2:$G$453,1,FALSE)=B414,"",),"NEW")</f>
        <v/>
      </c>
      <c r="I414" s="42" t="str">
        <f>IF(H414="NEW","NEW",IF(VLOOKUP(B414,'R&amp;C_5.15.1'!$B$2:$G$453,2,FALSE)=C414,"","UPDATED"))</f>
        <v/>
      </c>
      <c r="J414" s="42" t="str">
        <f>IF(H414="NEW","NEW",IF(VLOOKUP(B414,'R&amp;C_5.15.1'!$B$2:$G$453,3,FALSE)=D414,"","UPDATED"))</f>
        <v/>
      </c>
      <c r="K414" s="42" t="str">
        <f>IF(H414="NEW","NEW",IF(VLOOKUP(B414,'R&amp;C_5.15.1'!$B$2:$G$453,4,FALSE)=E414,"","UPDATED"))</f>
        <v/>
      </c>
      <c r="L414" s="42" t="str">
        <f>IF(H414="NEW","NEW",IF(VLOOKUP(B414,'R&amp;C_5.15.1'!$B$2:$G$453,5,FALSE)=F414,"","UPDATED"))</f>
        <v/>
      </c>
      <c r="M414" s="42" t="str">
        <f>IF(H414="NEW","NEW",IF(VLOOKUP(B414,'R&amp;C_5.15.1'!$B$2:$G$453,6,FALSE)=G414,"","UPDATED"))</f>
        <v/>
      </c>
      <c r="N414" s="42" t="str">
        <f>IF(CONCATENATE(Table2[[#This Row],[Check 
Code]],Table2[[#This Row],[Check 
Funct.]],Table2[[#This Row],[Check 
Tech.]],Table2[[#This Row],[Check DROOLS]],Table2[[#This Row],[Check Domain]],Table2[[#This Row],[Check 
Tag]])="","",1)</f>
        <v/>
      </c>
    </row>
    <row r="415" spans="1:14" ht="178.5" x14ac:dyDescent="0.25">
      <c r="A415" s="51" t="s">
        <v>1435</v>
      </c>
      <c r="B415" s="46" t="s">
        <v>1436</v>
      </c>
      <c r="C415" s="48" t="s">
        <v>1437</v>
      </c>
      <c r="D415" s="48" t="s">
        <v>1438</v>
      </c>
      <c r="E415" s="46" t="s">
        <v>15</v>
      </c>
      <c r="F415" s="46" t="s">
        <v>10</v>
      </c>
      <c r="G415" s="46" t="s">
        <v>1659</v>
      </c>
      <c r="H415" s="42" t="str">
        <f>IFERROR(IF(VLOOKUP(B415,'R&amp;C_5.15.1'!$B$2:$G$453,1,FALSE)=B415,"",),"NEW")</f>
        <v/>
      </c>
      <c r="I415" s="42" t="str">
        <f>IF(H415="NEW","NEW",IF(VLOOKUP(B415,'R&amp;C_5.15.1'!$B$2:$G$453,2,FALSE)=C415,"","UPDATED"))</f>
        <v/>
      </c>
      <c r="J415" s="42" t="str">
        <f>IF(H415="NEW","NEW",IF(VLOOKUP(B415,'R&amp;C_5.15.1'!$B$2:$G$453,3,FALSE)=D415,"","UPDATED"))</f>
        <v/>
      </c>
      <c r="K415" s="42" t="str">
        <f>IF(H415="NEW","NEW",IF(VLOOKUP(B415,'R&amp;C_5.15.1'!$B$2:$G$453,4,FALSE)=E415,"","UPDATED"))</f>
        <v/>
      </c>
      <c r="L415" s="42" t="str">
        <f>IF(H415="NEW","NEW",IF(VLOOKUP(B415,'R&amp;C_5.15.1'!$B$2:$G$453,5,FALSE)=F415,"","UPDATED"))</f>
        <v/>
      </c>
      <c r="M415" s="42" t="str">
        <f>IF(H415="NEW","NEW",IF(VLOOKUP(B415,'R&amp;C_5.15.1'!$B$2:$G$453,6,FALSE)=G415,"","UPDATED"))</f>
        <v/>
      </c>
      <c r="N415" s="42" t="str">
        <f>IF(CONCATENATE(Table2[[#This Row],[Check 
Code]],Table2[[#This Row],[Check 
Funct.]],Table2[[#This Row],[Check 
Tech.]],Table2[[#This Row],[Check DROOLS]],Table2[[#This Row],[Check Domain]],Table2[[#This Row],[Check 
Tag]])="","",1)</f>
        <v/>
      </c>
    </row>
    <row r="416" spans="1:14" ht="63.75" x14ac:dyDescent="0.25">
      <c r="A416" s="51" t="s">
        <v>1439</v>
      </c>
      <c r="B416" s="49" t="s">
        <v>1440</v>
      </c>
      <c r="C416" s="50" t="s">
        <v>1441</v>
      </c>
      <c r="D416" s="50" t="s">
        <v>1442</v>
      </c>
      <c r="E416" s="49" t="s">
        <v>15</v>
      </c>
      <c r="F416" s="49" t="s">
        <v>10</v>
      </c>
      <c r="G416" s="49" t="s">
        <v>1703</v>
      </c>
      <c r="H416" s="42" t="str">
        <f>IFERROR(IF(VLOOKUP(B416,'R&amp;C_5.15.1'!$B$2:$G$453,1,FALSE)=B416,"",),"NEW")</f>
        <v/>
      </c>
      <c r="I416" s="42" t="str">
        <f>IF(H416="NEW","NEW",IF(VLOOKUP(B416,'R&amp;C_5.15.1'!$B$2:$G$453,2,FALSE)=C416,"","UPDATED"))</f>
        <v/>
      </c>
      <c r="J416" s="42" t="str">
        <f>IF(H416="NEW","NEW",IF(VLOOKUP(B416,'R&amp;C_5.15.1'!$B$2:$G$453,3,FALSE)=D416,"","UPDATED"))</f>
        <v/>
      </c>
      <c r="K416" s="42" t="str">
        <f>IF(H416="NEW","NEW",IF(VLOOKUP(B416,'R&amp;C_5.15.1'!$B$2:$G$453,4,FALSE)=E416,"","UPDATED"))</f>
        <v/>
      </c>
      <c r="L416" s="42" t="str">
        <f>IF(H416="NEW","NEW",IF(VLOOKUP(B416,'R&amp;C_5.15.1'!$B$2:$G$453,5,FALSE)=F416,"","UPDATED"))</f>
        <v/>
      </c>
      <c r="M416" s="42" t="str">
        <f>IF(H416="NEW","NEW",IF(VLOOKUP(B416,'R&amp;C_5.15.1'!$B$2:$G$453,6,FALSE)=G416,"","UPDATED"))</f>
        <v/>
      </c>
      <c r="N416" s="42" t="str">
        <f>IF(CONCATENATE(Table2[[#This Row],[Check 
Code]],Table2[[#This Row],[Check 
Funct.]],Table2[[#This Row],[Check 
Tech.]],Table2[[#This Row],[Check DROOLS]],Table2[[#This Row],[Check Domain]],Table2[[#This Row],[Check 
Tag]])="","",1)</f>
        <v/>
      </c>
    </row>
    <row r="417" spans="1:14" ht="102" x14ac:dyDescent="0.25">
      <c r="A417" s="51" t="s">
        <v>1443</v>
      </c>
      <c r="B417" s="46" t="s">
        <v>1444</v>
      </c>
      <c r="C417" s="48" t="s">
        <v>1445</v>
      </c>
      <c r="D417" s="48" t="s">
        <v>1446</v>
      </c>
      <c r="E417" s="46" t="s">
        <v>15</v>
      </c>
      <c r="F417" s="46" t="s">
        <v>10</v>
      </c>
      <c r="G417" s="46" t="s">
        <v>1704</v>
      </c>
      <c r="H417" s="42" t="str">
        <f>IFERROR(IF(VLOOKUP(B417,'R&amp;C_5.15.1'!$B$2:$G$453,1,FALSE)=B417,"",),"NEW")</f>
        <v/>
      </c>
      <c r="I417" s="42" t="str">
        <f>IF(H417="NEW","NEW",IF(VLOOKUP(B417,'R&amp;C_5.15.1'!$B$2:$G$453,2,FALSE)=C417,"","UPDATED"))</f>
        <v/>
      </c>
      <c r="J417" s="42" t="str">
        <f>IF(H417="NEW","NEW",IF(VLOOKUP(B417,'R&amp;C_5.15.1'!$B$2:$G$453,3,FALSE)=D417,"","UPDATED"))</f>
        <v/>
      </c>
      <c r="K417" s="42" t="str">
        <f>IF(H417="NEW","NEW",IF(VLOOKUP(B417,'R&amp;C_5.15.1'!$B$2:$G$453,4,FALSE)=E417,"","UPDATED"))</f>
        <v/>
      </c>
      <c r="L417" s="42" t="str">
        <f>IF(H417="NEW","NEW",IF(VLOOKUP(B417,'R&amp;C_5.15.1'!$B$2:$G$453,5,FALSE)=F417,"","UPDATED"))</f>
        <v/>
      </c>
      <c r="M417" s="42" t="str">
        <f>IF(H417="NEW","NEW",IF(VLOOKUP(B417,'R&amp;C_5.15.1'!$B$2:$G$453,6,FALSE)=G417,"","UPDATED"))</f>
        <v/>
      </c>
      <c r="N417" s="42" t="str">
        <f>IF(CONCATENATE(Table2[[#This Row],[Check 
Code]],Table2[[#This Row],[Check 
Funct.]],Table2[[#This Row],[Check 
Tech.]],Table2[[#This Row],[Check DROOLS]],Table2[[#This Row],[Check Domain]],Table2[[#This Row],[Check 
Tag]])="","",1)</f>
        <v/>
      </c>
    </row>
    <row r="418" spans="1:14" ht="38.25" x14ac:dyDescent="0.25">
      <c r="A418" s="51" t="s">
        <v>1447</v>
      </c>
      <c r="B418" s="49" t="s">
        <v>1448</v>
      </c>
      <c r="C418" s="50" t="s">
        <v>1449</v>
      </c>
      <c r="D418" s="50" t="s">
        <v>1449</v>
      </c>
      <c r="E418" s="49" t="s">
        <v>9</v>
      </c>
      <c r="F418" s="49" t="s">
        <v>10</v>
      </c>
      <c r="G418" s="49" t="s">
        <v>1705</v>
      </c>
      <c r="H418" s="42" t="str">
        <f>IFERROR(IF(VLOOKUP(B418,'R&amp;C_5.15.1'!$B$2:$G$453,1,FALSE)=B418,"",),"NEW")</f>
        <v/>
      </c>
      <c r="I418" s="42" t="str">
        <f>IF(H418="NEW","NEW",IF(VLOOKUP(B418,'R&amp;C_5.15.1'!$B$2:$G$453,2,FALSE)=C418,"","UPDATED"))</f>
        <v/>
      </c>
      <c r="J418" s="42" t="str">
        <f>IF(H418="NEW","NEW",IF(VLOOKUP(B418,'R&amp;C_5.15.1'!$B$2:$G$453,3,FALSE)=D418,"","UPDATED"))</f>
        <v/>
      </c>
      <c r="K418" s="42" t="str">
        <f>IF(H418="NEW","NEW",IF(VLOOKUP(B418,'R&amp;C_5.15.1'!$B$2:$G$453,4,FALSE)=E418,"","UPDATED"))</f>
        <v/>
      </c>
      <c r="L418" s="42" t="str">
        <f>IF(H418="NEW","NEW",IF(VLOOKUP(B418,'R&amp;C_5.15.1'!$B$2:$G$453,5,FALSE)=F418,"","UPDATED"))</f>
        <v/>
      </c>
      <c r="M418" s="42" t="str">
        <f>IF(H418="NEW","NEW",IF(VLOOKUP(B418,'R&amp;C_5.15.1'!$B$2:$G$453,6,FALSE)=G418,"","UPDATED"))</f>
        <v/>
      </c>
      <c r="N418" s="42" t="str">
        <f>IF(CONCATENATE(Table2[[#This Row],[Check 
Code]],Table2[[#This Row],[Check 
Funct.]],Table2[[#This Row],[Check 
Tech.]],Table2[[#This Row],[Check DROOLS]],Table2[[#This Row],[Check Domain]],Table2[[#This Row],[Check 
Tag]])="","",1)</f>
        <v/>
      </c>
    </row>
    <row r="419" spans="1:14" ht="25.5" x14ac:dyDescent="0.25">
      <c r="A419" s="51" t="s">
        <v>1450</v>
      </c>
      <c r="B419" s="46" t="s">
        <v>1451</v>
      </c>
      <c r="C419" s="48" t="s">
        <v>1452</v>
      </c>
      <c r="D419" s="48" t="s">
        <v>1453</v>
      </c>
      <c r="E419" s="46" t="s">
        <v>15</v>
      </c>
      <c r="F419" s="46" t="s">
        <v>10</v>
      </c>
      <c r="G419" s="46" t="s">
        <v>1633</v>
      </c>
      <c r="H419" s="42" t="str">
        <f>IFERROR(IF(VLOOKUP(B419,'R&amp;C_5.15.1'!$B$2:$G$453,1,FALSE)=B419,"",),"NEW")</f>
        <v/>
      </c>
      <c r="I419" s="42" t="str">
        <f>IF(H419="NEW","NEW",IF(VLOOKUP(B419,'R&amp;C_5.15.1'!$B$2:$G$453,2,FALSE)=C419,"","UPDATED"))</f>
        <v/>
      </c>
      <c r="J419" s="42" t="str">
        <f>IF(H419="NEW","NEW",IF(VLOOKUP(B419,'R&amp;C_5.15.1'!$B$2:$G$453,3,FALSE)=D419,"","UPDATED"))</f>
        <v/>
      </c>
      <c r="K419" s="42" t="str">
        <f>IF(H419="NEW","NEW",IF(VLOOKUP(B419,'R&amp;C_5.15.1'!$B$2:$G$453,4,FALSE)=E419,"","UPDATED"))</f>
        <v/>
      </c>
      <c r="L419" s="42" t="str">
        <f>IF(H419="NEW","NEW",IF(VLOOKUP(B419,'R&amp;C_5.15.1'!$B$2:$G$453,5,FALSE)=F419,"","UPDATED"))</f>
        <v/>
      </c>
      <c r="M419" s="42" t="str">
        <f>IF(H419="NEW","NEW",IF(VLOOKUP(B419,'R&amp;C_5.15.1'!$B$2:$G$453,6,FALSE)=G419,"","UPDATED"))</f>
        <v/>
      </c>
      <c r="N419" s="42" t="str">
        <f>IF(CONCATENATE(Table2[[#This Row],[Check 
Code]],Table2[[#This Row],[Check 
Funct.]],Table2[[#This Row],[Check 
Tech.]],Table2[[#This Row],[Check DROOLS]],Table2[[#This Row],[Check Domain]],Table2[[#This Row],[Check 
Tag]])="","",1)</f>
        <v/>
      </c>
    </row>
    <row r="420" spans="1:14" ht="89.25" x14ac:dyDescent="0.25">
      <c r="A420" s="51" t="s">
        <v>1454</v>
      </c>
      <c r="B420" s="49" t="s">
        <v>1455</v>
      </c>
      <c r="C420" s="50" t="s">
        <v>1456</v>
      </c>
      <c r="D420" s="50" t="s">
        <v>1457</v>
      </c>
      <c r="E420" s="49" t="s">
        <v>9</v>
      </c>
      <c r="F420" s="49" t="s">
        <v>10</v>
      </c>
      <c r="G420" s="49" t="s">
        <v>1706</v>
      </c>
      <c r="H420" s="42" t="str">
        <f>IFERROR(IF(VLOOKUP(B420,'R&amp;C_5.15.1'!$B$2:$G$453,1,FALSE)=B420,"",),"NEW")</f>
        <v/>
      </c>
      <c r="I420" s="42" t="str">
        <f>IF(H420="NEW","NEW",IF(VLOOKUP(B420,'R&amp;C_5.15.1'!$B$2:$G$453,2,FALSE)=C420,"","UPDATED"))</f>
        <v/>
      </c>
      <c r="J420" s="42" t="str">
        <f>IF(H420="NEW","NEW",IF(VLOOKUP(B420,'R&amp;C_5.15.1'!$B$2:$G$453,3,FALSE)=D420,"","UPDATED"))</f>
        <v/>
      </c>
      <c r="K420" s="42" t="str">
        <f>IF(H420="NEW","NEW",IF(VLOOKUP(B420,'R&amp;C_5.15.1'!$B$2:$G$453,4,FALSE)=E420,"","UPDATED"))</f>
        <v/>
      </c>
      <c r="L420" s="42" t="str">
        <f>IF(H420="NEW","NEW",IF(VLOOKUP(B420,'R&amp;C_5.15.1'!$B$2:$G$453,5,FALSE)=F420,"","UPDATED"))</f>
        <v/>
      </c>
      <c r="M420" s="42" t="str">
        <f>IF(H420="NEW","NEW",IF(VLOOKUP(B420,'R&amp;C_5.15.1'!$B$2:$G$453,6,FALSE)=G420,"","UPDATED"))</f>
        <v/>
      </c>
      <c r="N420" s="42" t="str">
        <f>IF(CONCATENATE(Table2[[#This Row],[Check 
Code]],Table2[[#This Row],[Check 
Funct.]],Table2[[#This Row],[Check 
Tech.]],Table2[[#This Row],[Check DROOLS]],Table2[[#This Row],[Check Domain]],Table2[[#This Row],[Check 
Tag]])="","",1)</f>
        <v/>
      </c>
    </row>
    <row r="421" spans="1:14" ht="38.25" x14ac:dyDescent="0.25">
      <c r="A421" s="51" t="s">
        <v>1458</v>
      </c>
      <c r="B421" s="46" t="s">
        <v>1459</v>
      </c>
      <c r="C421" s="48" t="s">
        <v>1460</v>
      </c>
      <c r="D421" s="48" t="s">
        <v>1460</v>
      </c>
      <c r="E421" s="46" t="s">
        <v>9</v>
      </c>
      <c r="F421" s="46" t="s">
        <v>10</v>
      </c>
      <c r="G421" s="46" t="s">
        <v>1694</v>
      </c>
      <c r="H421" s="42" t="str">
        <f>IFERROR(IF(VLOOKUP(B421,'R&amp;C_5.15.1'!$B$2:$G$453,1,FALSE)=B421,"",),"NEW")</f>
        <v/>
      </c>
      <c r="I421" s="42" t="str">
        <f>IF(H421="NEW","NEW",IF(VLOOKUP(B421,'R&amp;C_5.15.1'!$B$2:$G$453,2,FALSE)=C421,"","UPDATED"))</f>
        <v/>
      </c>
      <c r="J421" s="42" t="str">
        <f>IF(H421="NEW","NEW",IF(VLOOKUP(B421,'R&amp;C_5.15.1'!$B$2:$G$453,3,FALSE)=D421,"","UPDATED"))</f>
        <v/>
      </c>
      <c r="K421" s="42" t="str">
        <f>IF(H421="NEW","NEW",IF(VLOOKUP(B421,'R&amp;C_5.15.1'!$B$2:$G$453,4,FALSE)=E421,"","UPDATED"))</f>
        <v/>
      </c>
      <c r="L421" s="42" t="str">
        <f>IF(H421="NEW","NEW",IF(VLOOKUP(B421,'R&amp;C_5.15.1'!$B$2:$G$453,5,FALSE)=F421,"","UPDATED"))</f>
        <v/>
      </c>
      <c r="M421" s="42" t="str">
        <f>IF(H421="NEW","NEW",IF(VLOOKUP(B421,'R&amp;C_5.15.1'!$B$2:$G$453,6,FALSE)=G421,"","UPDATED"))</f>
        <v/>
      </c>
      <c r="N421" s="42" t="str">
        <f>IF(CONCATENATE(Table2[[#This Row],[Check 
Code]],Table2[[#This Row],[Check 
Funct.]],Table2[[#This Row],[Check 
Tech.]],Table2[[#This Row],[Check DROOLS]],Table2[[#This Row],[Check Domain]],Table2[[#This Row],[Check 
Tag]])="","",1)</f>
        <v/>
      </c>
    </row>
    <row r="422" spans="1:14" ht="153" x14ac:dyDescent="0.25">
      <c r="A422" s="51" t="s">
        <v>1461</v>
      </c>
      <c r="B422" s="49" t="s">
        <v>1462</v>
      </c>
      <c r="C422" s="50" t="s">
        <v>1463</v>
      </c>
      <c r="D422" s="50" t="s">
        <v>1464</v>
      </c>
      <c r="E422" s="49" t="s">
        <v>15</v>
      </c>
      <c r="F422" s="49" t="s">
        <v>10</v>
      </c>
      <c r="G422" s="49" t="s">
        <v>1707</v>
      </c>
      <c r="H422" s="42" t="str">
        <f>IFERROR(IF(VLOOKUP(B422,'R&amp;C_5.15.1'!$B$2:$G$453,1,FALSE)=B422,"",),"NEW")</f>
        <v/>
      </c>
      <c r="I422" s="42" t="str">
        <f>IF(H422="NEW","NEW",IF(VLOOKUP(B422,'R&amp;C_5.15.1'!$B$2:$G$453,2,FALSE)=C422,"","UPDATED"))</f>
        <v/>
      </c>
      <c r="J422" s="42" t="str">
        <f>IF(H422="NEW","NEW",IF(VLOOKUP(B422,'R&amp;C_5.15.1'!$B$2:$G$453,3,FALSE)=D422,"","UPDATED"))</f>
        <v/>
      </c>
      <c r="K422" s="42" t="str">
        <f>IF(H422="NEW","NEW",IF(VLOOKUP(B422,'R&amp;C_5.15.1'!$B$2:$G$453,4,FALSE)=E422,"","UPDATED"))</f>
        <v/>
      </c>
      <c r="L422" s="42" t="str">
        <f>IF(H422="NEW","NEW",IF(VLOOKUP(B422,'R&amp;C_5.15.1'!$B$2:$G$453,5,FALSE)=F422,"","UPDATED"))</f>
        <v/>
      </c>
      <c r="M422" s="42" t="str">
        <f>IF(H422="NEW","NEW",IF(VLOOKUP(B422,'R&amp;C_5.15.1'!$B$2:$G$453,6,FALSE)=G422,"","UPDATED"))</f>
        <v/>
      </c>
      <c r="N422" s="42" t="str">
        <f>IF(CONCATENATE(Table2[[#This Row],[Check 
Code]],Table2[[#This Row],[Check 
Funct.]],Table2[[#This Row],[Check 
Tech.]],Table2[[#This Row],[Check DROOLS]],Table2[[#This Row],[Check Domain]],Table2[[#This Row],[Check 
Tag]])="","",1)</f>
        <v/>
      </c>
    </row>
    <row r="423" spans="1:14" ht="38.25" x14ac:dyDescent="0.25">
      <c r="A423" s="51" t="s">
        <v>1465</v>
      </c>
      <c r="B423" s="46" t="s">
        <v>1466</v>
      </c>
      <c r="C423" s="48" t="s">
        <v>1467</v>
      </c>
      <c r="D423" s="48" t="s">
        <v>1468</v>
      </c>
      <c r="E423" s="46" t="s">
        <v>15</v>
      </c>
      <c r="F423" s="46" t="s">
        <v>10</v>
      </c>
      <c r="G423" s="46" t="s">
        <v>1633</v>
      </c>
      <c r="H423" s="42" t="str">
        <f>IFERROR(IF(VLOOKUP(B423,'R&amp;C_5.15.1'!$B$2:$G$453,1,FALSE)=B423,"",),"NEW")</f>
        <v/>
      </c>
      <c r="I423" s="42" t="str">
        <f>IF(H423="NEW","NEW",IF(VLOOKUP(B423,'R&amp;C_5.15.1'!$B$2:$G$453,2,FALSE)=C423,"","UPDATED"))</f>
        <v/>
      </c>
      <c r="J423" s="42" t="str">
        <f>IF(H423="NEW","NEW",IF(VLOOKUP(B423,'R&amp;C_5.15.1'!$B$2:$G$453,3,FALSE)=D423,"","UPDATED"))</f>
        <v/>
      </c>
      <c r="K423" s="42" t="str">
        <f>IF(H423="NEW","NEW",IF(VLOOKUP(B423,'R&amp;C_5.15.1'!$B$2:$G$453,4,FALSE)=E423,"","UPDATED"))</f>
        <v/>
      </c>
      <c r="L423" s="42" t="str">
        <f>IF(H423="NEW","NEW",IF(VLOOKUP(B423,'R&amp;C_5.15.1'!$B$2:$G$453,5,FALSE)=F423,"","UPDATED"))</f>
        <v/>
      </c>
      <c r="M423" s="42" t="str">
        <f>IF(H423="NEW","NEW",IF(VLOOKUP(B423,'R&amp;C_5.15.1'!$B$2:$G$453,6,FALSE)=G423,"","UPDATED"))</f>
        <v/>
      </c>
      <c r="N423" s="42" t="str">
        <f>IF(CONCATENATE(Table2[[#This Row],[Check 
Code]],Table2[[#This Row],[Check 
Funct.]],Table2[[#This Row],[Check 
Tech.]],Table2[[#This Row],[Check DROOLS]],Table2[[#This Row],[Check Domain]],Table2[[#This Row],[Check 
Tag]])="","",1)</f>
        <v/>
      </c>
    </row>
    <row r="424" spans="1:14" ht="38.25" x14ac:dyDescent="0.25">
      <c r="A424" s="51" t="s">
        <v>1469</v>
      </c>
      <c r="B424" s="49" t="s">
        <v>1470</v>
      </c>
      <c r="C424" s="50" t="s">
        <v>1471</v>
      </c>
      <c r="D424" s="50" t="s">
        <v>1472</v>
      </c>
      <c r="E424" s="49" t="s">
        <v>9</v>
      </c>
      <c r="F424" s="49" t="s">
        <v>10</v>
      </c>
      <c r="G424" s="49" t="s">
        <v>1708</v>
      </c>
      <c r="H424" s="42" t="str">
        <f>IFERROR(IF(VLOOKUP(B424,'R&amp;C_5.15.1'!$B$2:$G$453,1,FALSE)=B424,"",),"NEW")</f>
        <v/>
      </c>
      <c r="I424" s="42" t="str">
        <f>IF(H424="NEW","NEW",IF(VLOOKUP(B424,'R&amp;C_5.15.1'!$B$2:$G$453,2,FALSE)=C424,"","UPDATED"))</f>
        <v/>
      </c>
      <c r="J424" s="42" t="str">
        <f>IF(H424="NEW","NEW",IF(VLOOKUP(B424,'R&amp;C_5.15.1'!$B$2:$G$453,3,FALSE)=D424,"","UPDATED"))</f>
        <v/>
      </c>
      <c r="K424" s="42" t="str">
        <f>IF(H424="NEW","NEW",IF(VLOOKUP(B424,'R&amp;C_5.15.1'!$B$2:$G$453,4,FALSE)=E424,"","UPDATED"))</f>
        <v/>
      </c>
      <c r="L424" s="42" t="str">
        <f>IF(H424="NEW","NEW",IF(VLOOKUP(B424,'R&amp;C_5.15.1'!$B$2:$G$453,5,FALSE)=F424,"","UPDATED"))</f>
        <v/>
      </c>
      <c r="M424" s="42" t="str">
        <f>IF(H424="NEW","NEW",IF(VLOOKUP(B424,'R&amp;C_5.15.1'!$B$2:$G$453,6,FALSE)=G424,"","UPDATED"))</f>
        <v/>
      </c>
      <c r="N424" s="42" t="str">
        <f>IF(CONCATENATE(Table2[[#This Row],[Check 
Code]],Table2[[#This Row],[Check 
Funct.]],Table2[[#This Row],[Check 
Tech.]],Table2[[#This Row],[Check DROOLS]],Table2[[#This Row],[Check Domain]],Table2[[#This Row],[Check 
Tag]])="","",1)</f>
        <v/>
      </c>
    </row>
    <row r="425" spans="1:14" ht="25.5" x14ac:dyDescent="0.25">
      <c r="A425" s="51" t="s">
        <v>1473</v>
      </c>
      <c r="B425" s="46" t="s">
        <v>1474</v>
      </c>
      <c r="C425" s="48" t="s">
        <v>1475</v>
      </c>
      <c r="D425" s="48" t="s">
        <v>1475</v>
      </c>
      <c r="E425" s="46" t="s">
        <v>15</v>
      </c>
      <c r="F425" s="46" t="s">
        <v>10</v>
      </c>
      <c r="G425" s="46" t="s">
        <v>1613</v>
      </c>
      <c r="H425" s="42" t="str">
        <f>IFERROR(IF(VLOOKUP(B425,'R&amp;C_5.15.1'!$B$2:$G$453,1,FALSE)=B425,"",),"NEW")</f>
        <v/>
      </c>
      <c r="I425" s="42" t="str">
        <f>IF(H425="NEW","NEW",IF(VLOOKUP(B425,'R&amp;C_5.15.1'!$B$2:$G$453,2,FALSE)=C425,"","UPDATED"))</f>
        <v/>
      </c>
      <c r="J425" s="42" t="str">
        <f>IF(H425="NEW","NEW",IF(VLOOKUP(B425,'R&amp;C_5.15.1'!$B$2:$G$453,3,FALSE)=D425,"","UPDATED"))</f>
        <v/>
      </c>
      <c r="K425" s="42" t="str">
        <f>IF(H425="NEW","NEW",IF(VLOOKUP(B425,'R&amp;C_5.15.1'!$B$2:$G$453,4,FALSE)=E425,"","UPDATED"))</f>
        <v/>
      </c>
      <c r="L425" s="42" t="str">
        <f>IF(H425="NEW","NEW",IF(VLOOKUP(B425,'R&amp;C_5.15.1'!$B$2:$G$453,5,FALSE)=F425,"","UPDATED"))</f>
        <v/>
      </c>
      <c r="M425" s="42" t="str">
        <f>IF(H425="NEW","NEW",IF(VLOOKUP(B425,'R&amp;C_5.15.1'!$B$2:$G$453,6,FALSE)=G425,"","UPDATED"))</f>
        <v/>
      </c>
      <c r="N425" s="42" t="str">
        <f>IF(CONCATENATE(Table2[[#This Row],[Check 
Code]],Table2[[#This Row],[Check 
Funct.]],Table2[[#This Row],[Check 
Tech.]],Table2[[#This Row],[Check DROOLS]],Table2[[#This Row],[Check Domain]],Table2[[#This Row],[Check 
Tag]])="","",1)</f>
        <v/>
      </c>
    </row>
    <row r="426" spans="1:14" ht="63.75" x14ac:dyDescent="0.25">
      <c r="A426" s="51" t="s">
        <v>1476</v>
      </c>
      <c r="B426" s="49" t="s">
        <v>1477</v>
      </c>
      <c r="C426" s="50" t="s">
        <v>1478</v>
      </c>
      <c r="D426" s="50" t="s">
        <v>1479</v>
      </c>
      <c r="E426" s="49" t="s">
        <v>15</v>
      </c>
      <c r="F426" s="49" t="s">
        <v>10</v>
      </c>
      <c r="G426" s="49" t="s">
        <v>1658</v>
      </c>
      <c r="H426" s="42" t="str">
        <f>IFERROR(IF(VLOOKUP(B426,'R&amp;C_5.15.1'!$B$2:$G$453,1,FALSE)=B426,"",),"NEW")</f>
        <v/>
      </c>
      <c r="I426" s="42" t="str">
        <f>IF(H426="NEW","NEW",IF(VLOOKUP(B426,'R&amp;C_5.15.1'!$B$2:$G$453,2,FALSE)=C426,"","UPDATED"))</f>
        <v/>
      </c>
      <c r="J426" s="42" t="str">
        <f>IF(H426="NEW","NEW",IF(VLOOKUP(B426,'R&amp;C_5.15.1'!$B$2:$G$453,3,FALSE)=D426,"","UPDATED"))</f>
        <v/>
      </c>
      <c r="K426" s="42" t="str">
        <f>IF(H426="NEW","NEW",IF(VLOOKUP(B426,'R&amp;C_5.15.1'!$B$2:$G$453,4,FALSE)=E426,"","UPDATED"))</f>
        <v/>
      </c>
      <c r="L426" s="42" t="str">
        <f>IF(H426="NEW","NEW",IF(VLOOKUP(B426,'R&amp;C_5.15.1'!$B$2:$G$453,5,FALSE)=F426,"","UPDATED"))</f>
        <v/>
      </c>
      <c r="M426" s="42" t="str">
        <f>IF(H426="NEW","NEW",IF(VLOOKUP(B426,'R&amp;C_5.15.1'!$B$2:$G$453,6,FALSE)=G426,"","UPDATED"))</f>
        <v/>
      </c>
      <c r="N426" s="42" t="str">
        <f>IF(CONCATENATE(Table2[[#This Row],[Check 
Code]],Table2[[#This Row],[Check 
Funct.]],Table2[[#This Row],[Check 
Tech.]],Table2[[#This Row],[Check DROOLS]],Table2[[#This Row],[Check Domain]],Table2[[#This Row],[Check 
Tag]])="","",1)</f>
        <v/>
      </c>
    </row>
    <row r="427" spans="1:14" ht="114.75" x14ac:dyDescent="0.25">
      <c r="A427" s="51" t="s">
        <v>1480</v>
      </c>
      <c r="B427" s="46" t="s">
        <v>1481</v>
      </c>
      <c r="C427" s="48" t="s">
        <v>1482</v>
      </c>
      <c r="D427" s="48" t="s">
        <v>1483</v>
      </c>
      <c r="E427" s="46" t="s">
        <v>15</v>
      </c>
      <c r="F427" s="46" t="s">
        <v>10</v>
      </c>
      <c r="G427" s="46" t="s">
        <v>1709</v>
      </c>
      <c r="H427" s="42" t="str">
        <f>IFERROR(IF(VLOOKUP(B427,'R&amp;C_5.15.1'!$B$2:$G$453,1,FALSE)=B427,"",),"NEW")</f>
        <v/>
      </c>
      <c r="I427" s="42" t="str">
        <f>IF(H427="NEW","NEW",IF(VLOOKUP(B427,'R&amp;C_5.15.1'!$B$2:$G$453,2,FALSE)=C427,"","UPDATED"))</f>
        <v/>
      </c>
      <c r="J427" s="42" t="str">
        <f>IF(H427="NEW","NEW",IF(VLOOKUP(B427,'R&amp;C_5.15.1'!$B$2:$G$453,3,FALSE)=D427,"","UPDATED"))</f>
        <v/>
      </c>
      <c r="K427" s="42" t="str">
        <f>IF(H427="NEW","NEW",IF(VLOOKUP(B427,'R&amp;C_5.15.1'!$B$2:$G$453,4,FALSE)=E427,"","UPDATED"))</f>
        <v/>
      </c>
      <c r="L427" s="42" t="str">
        <f>IF(H427="NEW","NEW",IF(VLOOKUP(B427,'R&amp;C_5.15.1'!$B$2:$G$453,5,FALSE)=F427,"","UPDATED"))</f>
        <v/>
      </c>
      <c r="M427" s="42" t="str">
        <f>IF(H427="NEW","NEW",IF(VLOOKUP(B427,'R&amp;C_5.15.1'!$B$2:$G$453,6,FALSE)=G427,"","UPDATED"))</f>
        <v/>
      </c>
      <c r="N427" s="42" t="str">
        <f>IF(CONCATENATE(Table2[[#This Row],[Check 
Code]],Table2[[#This Row],[Check 
Funct.]],Table2[[#This Row],[Check 
Tech.]],Table2[[#This Row],[Check DROOLS]],Table2[[#This Row],[Check Domain]],Table2[[#This Row],[Check 
Tag]])="","",1)</f>
        <v/>
      </c>
    </row>
    <row r="428" spans="1:14" ht="76.5" x14ac:dyDescent="0.25">
      <c r="A428" s="51" t="s">
        <v>1484</v>
      </c>
      <c r="B428" s="49" t="s">
        <v>1485</v>
      </c>
      <c r="C428" s="50" t="s">
        <v>1486</v>
      </c>
      <c r="D428" s="50" t="s">
        <v>1487</v>
      </c>
      <c r="E428" s="49" t="s">
        <v>15</v>
      </c>
      <c r="F428" s="49" t="s">
        <v>10</v>
      </c>
      <c r="G428" s="49" t="s">
        <v>1631</v>
      </c>
      <c r="H428" s="42" t="str">
        <f>IFERROR(IF(VLOOKUP(B428,'R&amp;C_5.15.1'!$B$2:$G$453,1,FALSE)=B428,"",),"NEW")</f>
        <v/>
      </c>
      <c r="I428" s="42" t="str">
        <f>IF(H428="NEW","NEW",IF(VLOOKUP(B428,'R&amp;C_5.15.1'!$B$2:$G$453,2,FALSE)=C428,"","UPDATED"))</f>
        <v/>
      </c>
      <c r="J428" s="42" t="str">
        <f>IF(H428="NEW","NEW",IF(VLOOKUP(B428,'R&amp;C_5.15.1'!$B$2:$G$453,3,FALSE)=D428,"","UPDATED"))</f>
        <v/>
      </c>
      <c r="K428" s="42" t="str">
        <f>IF(H428="NEW","NEW",IF(VLOOKUP(B428,'R&amp;C_5.15.1'!$B$2:$G$453,4,FALSE)=E428,"","UPDATED"))</f>
        <v/>
      </c>
      <c r="L428" s="42" t="str">
        <f>IF(H428="NEW","NEW",IF(VLOOKUP(B428,'R&amp;C_5.15.1'!$B$2:$G$453,5,FALSE)=F428,"","UPDATED"))</f>
        <v/>
      </c>
      <c r="M428" s="42" t="str">
        <f>IF(H428="NEW","NEW",IF(VLOOKUP(B428,'R&amp;C_5.15.1'!$B$2:$G$453,6,FALSE)=G428,"","UPDATED"))</f>
        <v/>
      </c>
      <c r="N428" s="42" t="str">
        <f>IF(CONCATENATE(Table2[[#This Row],[Check 
Code]],Table2[[#This Row],[Check 
Funct.]],Table2[[#This Row],[Check 
Tech.]],Table2[[#This Row],[Check DROOLS]],Table2[[#This Row],[Check Domain]],Table2[[#This Row],[Check 
Tag]])="","",1)</f>
        <v/>
      </c>
    </row>
    <row r="429" spans="1:14" ht="76.5" x14ac:dyDescent="0.25">
      <c r="A429" s="51" t="s">
        <v>1488</v>
      </c>
      <c r="B429" s="46" t="s">
        <v>1489</v>
      </c>
      <c r="C429" s="48" t="s">
        <v>1490</v>
      </c>
      <c r="D429" s="48" t="s">
        <v>1491</v>
      </c>
      <c r="E429" s="46" t="s">
        <v>15</v>
      </c>
      <c r="F429" s="46" t="s">
        <v>10</v>
      </c>
      <c r="G429" s="46" t="s">
        <v>1710</v>
      </c>
      <c r="H429" s="42" t="str">
        <f>IFERROR(IF(VLOOKUP(B429,'R&amp;C_5.15.1'!$B$2:$G$453,1,FALSE)=B429,"",),"NEW")</f>
        <v/>
      </c>
      <c r="I429" s="42" t="str">
        <f>IF(H429="NEW","NEW",IF(VLOOKUP(B429,'R&amp;C_5.15.1'!$B$2:$G$453,2,FALSE)=C429,"","UPDATED"))</f>
        <v/>
      </c>
      <c r="J429" s="42" t="str">
        <f>IF(H429="NEW","NEW",IF(VLOOKUP(B429,'R&amp;C_5.15.1'!$B$2:$G$453,3,FALSE)=D429,"","UPDATED"))</f>
        <v/>
      </c>
      <c r="K429" s="42" t="str">
        <f>IF(H429="NEW","NEW",IF(VLOOKUP(B429,'R&amp;C_5.15.1'!$B$2:$G$453,4,FALSE)=E429,"","UPDATED"))</f>
        <v/>
      </c>
      <c r="L429" s="42" t="str">
        <f>IF(H429="NEW","NEW",IF(VLOOKUP(B429,'R&amp;C_5.15.1'!$B$2:$G$453,5,FALSE)=F429,"","UPDATED"))</f>
        <v/>
      </c>
      <c r="M429" s="42" t="str">
        <f>IF(H429="NEW","NEW",IF(VLOOKUP(B429,'R&amp;C_5.15.1'!$B$2:$G$453,6,FALSE)=G429,"","UPDATED"))</f>
        <v/>
      </c>
      <c r="N429" s="42" t="str">
        <f>IF(CONCATENATE(Table2[[#This Row],[Check 
Code]],Table2[[#This Row],[Check 
Funct.]],Table2[[#This Row],[Check 
Tech.]],Table2[[#This Row],[Check DROOLS]],Table2[[#This Row],[Check Domain]],Table2[[#This Row],[Check 
Tag]])="","",1)</f>
        <v/>
      </c>
    </row>
    <row r="430" spans="1:14" ht="76.5" x14ac:dyDescent="0.25">
      <c r="A430" s="51" t="s">
        <v>1492</v>
      </c>
      <c r="B430" s="49" t="s">
        <v>1493</v>
      </c>
      <c r="C430" s="50" t="s">
        <v>1494</v>
      </c>
      <c r="D430" s="50" t="s">
        <v>1495</v>
      </c>
      <c r="E430" s="49" t="s">
        <v>15</v>
      </c>
      <c r="F430" s="49" t="s">
        <v>10</v>
      </c>
      <c r="G430" s="49" t="s">
        <v>1711</v>
      </c>
      <c r="H430" s="42" t="str">
        <f>IFERROR(IF(VLOOKUP(B430,'R&amp;C_5.15.1'!$B$2:$G$453,1,FALSE)=B430,"",),"NEW")</f>
        <v/>
      </c>
      <c r="I430" s="42" t="str">
        <f>IF(H430="NEW","NEW",IF(VLOOKUP(B430,'R&amp;C_5.15.1'!$B$2:$G$453,2,FALSE)=C430,"","UPDATED"))</f>
        <v/>
      </c>
      <c r="J430" s="42" t="str">
        <f>IF(H430="NEW","NEW",IF(VLOOKUP(B430,'R&amp;C_5.15.1'!$B$2:$G$453,3,FALSE)=D430,"","UPDATED"))</f>
        <v/>
      </c>
      <c r="K430" s="42" t="str">
        <f>IF(H430="NEW","NEW",IF(VLOOKUP(B430,'R&amp;C_5.15.1'!$B$2:$G$453,4,FALSE)=E430,"","UPDATED"))</f>
        <v/>
      </c>
      <c r="L430" s="42" t="str">
        <f>IF(H430="NEW","NEW",IF(VLOOKUP(B430,'R&amp;C_5.15.1'!$B$2:$G$453,5,FALSE)=F430,"","UPDATED"))</f>
        <v/>
      </c>
      <c r="M430" s="42" t="str">
        <f>IF(H430="NEW","NEW",IF(VLOOKUP(B430,'R&amp;C_5.15.1'!$B$2:$G$453,6,FALSE)=G430,"","UPDATED"))</f>
        <v/>
      </c>
      <c r="N430" s="42" t="str">
        <f>IF(CONCATENATE(Table2[[#This Row],[Check 
Code]],Table2[[#This Row],[Check 
Funct.]],Table2[[#This Row],[Check 
Tech.]],Table2[[#This Row],[Check DROOLS]],Table2[[#This Row],[Check Domain]],Table2[[#This Row],[Check 
Tag]])="","",1)</f>
        <v/>
      </c>
    </row>
    <row r="431" spans="1:14" ht="114.75" x14ac:dyDescent="0.25">
      <c r="A431" s="51" t="s">
        <v>1496</v>
      </c>
      <c r="B431" s="46" t="s">
        <v>1497</v>
      </c>
      <c r="C431" s="48" t="s">
        <v>1498</v>
      </c>
      <c r="D431" s="48" t="s">
        <v>1499</v>
      </c>
      <c r="E431" s="46" t="s">
        <v>15</v>
      </c>
      <c r="F431" s="46" t="s">
        <v>10</v>
      </c>
      <c r="G431" s="46" t="s">
        <v>1712</v>
      </c>
      <c r="H431" s="42" t="str">
        <f>IFERROR(IF(VLOOKUP(B431,'R&amp;C_5.15.1'!$B$2:$G$453,1,FALSE)=B431,"",),"NEW")</f>
        <v/>
      </c>
      <c r="I431" s="42" t="str">
        <f>IF(H431="NEW","NEW",IF(VLOOKUP(B431,'R&amp;C_5.15.1'!$B$2:$G$453,2,FALSE)=C431,"","UPDATED"))</f>
        <v/>
      </c>
      <c r="J431" s="42" t="str">
        <f>IF(H431="NEW","NEW",IF(VLOOKUP(B431,'R&amp;C_5.15.1'!$B$2:$G$453,3,FALSE)=D431,"","UPDATED"))</f>
        <v/>
      </c>
      <c r="K431" s="42" t="str">
        <f>IF(H431="NEW","NEW",IF(VLOOKUP(B431,'R&amp;C_5.15.1'!$B$2:$G$453,4,FALSE)=E431,"","UPDATED"))</f>
        <v/>
      </c>
      <c r="L431" s="42" t="str">
        <f>IF(H431="NEW","NEW",IF(VLOOKUP(B431,'R&amp;C_5.15.1'!$B$2:$G$453,5,FALSE)=F431,"","UPDATED"))</f>
        <v/>
      </c>
      <c r="M431" s="42" t="str">
        <f>IF(H431="NEW","NEW",IF(VLOOKUP(B431,'R&amp;C_5.15.1'!$B$2:$G$453,6,FALSE)=G431,"","UPDATED"))</f>
        <v/>
      </c>
      <c r="N431" s="42" t="str">
        <f>IF(CONCATENATE(Table2[[#This Row],[Check 
Code]],Table2[[#This Row],[Check 
Funct.]],Table2[[#This Row],[Check 
Tech.]],Table2[[#This Row],[Check DROOLS]],Table2[[#This Row],[Check Domain]],Table2[[#This Row],[Check 
Tag]])="","",1)</f>
        <v/>
      </c>
    </row>
    <row r="432" spans="1:14" ht="395.25" x14ac:dyDescent="0.25">
      <c r="A432" s="51" t="s">
        <v>1500</v>
      </c>
      <c r="B432" s="49" t="s">
        <v>1501</v>
      </c>
      <c r="C432" s="50" t="s">
        <v>1502</v>
      </c>
      <c r="D432" s="50" t="s">
        <v>1503</v>
      </c>
      <c r="E432" s="49" t="s">
        <v>15</v>
      </c>
      <c r="F432" s="49" t="s">
        <v>10</v>
      </c>
      <c r="G432" s="49" t="s">
        <v>1713</v>
      </c>
      <c r="H432" s="42" t="str">
        <f>IFERROR(IF(VLOOKUP(B432,'R&amp;C_5.15.1'!$B$2:$G$453,1,FALSE)=B432,"",),"NEW")</f>
        <v/>
      </c>
      <c r="I432" s="42" t="str">
        <f>IF(H432="NEW","NEW",IF(VLOOKUP(B432,'R&amp;C_5.15.1'!$B$2:$G$453,2,FALSE)=C432,"","UPDATED"))</f>
        <v/>
      </c>
      <c r="J432" s="42" t="str">
        <f>IF(H432="NEW","NEW",IF(VLOOKUP(B432,'R&amp;C_5.15.1'!$B$2:$G$453,3,FALSE)=D432,"","UPDATED"))</f>
        <v/>
      </c>
      <c r="K432" s="42" t="str">
        <f>IF(H432="NEW","NEW",IF(VLOOKUP(B432,'R&amp;C_5.15.1'!$B$2:$G$453,4,FALSE)=E432,"","UPDATED"))</f>
        <v/>
      </c>
      <c r="L432" s="42" t="str">
        <f>IF(H432="NEW","NEW",IF(VLOOKUP(B432,'R&amp;C_5.15.1'!$B$2:$G$453,5,FALSE)=F432,"","UPDATED"))</f>
        <v/>
      </c>
      <c r="M432" s="42" t="str">
        <f>IF(H432="NEW","NEW",IF(VLOOKUP(B432,'R&amp;C_5.15.1'!$B$2:$G$453,6,FALSE)=G432,"","UPDATED"))</f>
        <v/>
      </c>
      <c r="N432" s="42" t="str">
        <f>IF(CONCATENATE(Table2[[#This Row],[Check 
Code]],Table2[[#This Row],[Check 
Funct.]],Table2[[#This Row],[Check 
Tech.]],Table2[[#This Row],[Check DROOLS]],Table2[[#This Row],[Check Domain]],Table2[[#This Row],[Check 
Tag]])="","",1)</f>
        <v/>
      </c>
    </row>
    <row r="433" spans="1:14" ht="63.75" x14ac:dyDescent="0.25">
      <c r="A433" s="51" t="s">
        <v>1504</v>
      </c>
      <c r="B433" s="46" t="s">
        <v>1505</v>
      </c>
      <c r="C433" s="48" t="s">
        <v>1506</v>
      </c>
      <c r="D433" s="48" t="s">
        <v>1507</v>
      </c>
      <c r="E433" s="46" t="s">
        <v>15</v>
      </c>
      <c r="F433" s="46" t="s">
        <v>10</v>
      </c>
      <c r="G433" s="46" t="s">
        <v>1714</v>
      </c>
      <c r="H433" s="42" t="str">
        <f>IFERROR(IF(VLOOKUP(B433,'R&amp;C_5.15.1'!$B$2:$G$453,1,FALSE)=B433,"",),"NEW")</f>
        <v/>
      </c>
      <c r="I433" s="42" t="str">
        <f>IF(H433="NEW","NEW",IF(VLOOKUP(B433,'R&amp;C_5.15.1'!$B$2:$G$453,2,FALSE)=C433,"","UPDATED"))</f>
        <v/>
      </c>
      <c r="J433" s="42" t="str">
        <f>IF(H433="NEW","NEW",IF(VLOOKUP(B433,'R&amp;C_5.15.1'!$B$2:$G$453,3,FALSE)=D433,"","UPDATED"))</f>
        <v/>
      </c>
      <c r="K433" s="42" t="str">
        <f>IF(H433="NEW","NEW",IF(VLOOKUP(B433,'R&amp;C_5.15.1'!$B$2:$G$453,4,FALSE)=E433,"","UPDATED"))</f>
        <v/>
      </c>
      <c r="L433" s="42" t="str">
        <f>IF(H433="NEW","NEW",IF(VLOOKUP(B433,'R&amp;C_5.15.1'!$B$2:$G$453,5,FALSE)=F433,"","UPDATED"))</f>
        <v/>
      </c>
      <c r="M433" s="42" t="str">
        <f>IF(H433="NEW","NEW",IF(VLOOKUP(B433,'R&amp;C_5.15.1'!$B$2:$G$453,6,FALSE)=G433,"","UPDATED"))</f>
        <v/>
      </c>
      <c r="N433" s="42" t="str">
        <f>IF(CONCATENATE(Table2[[#This Row],[Check 
Code]],Table2[[#This Row],[Check 
Funct.]],Table2[[#This Row],[Check 
Tech.]],Table2[[#This Row],[Check DROOLS]],Table2[[#This Row],[Check Domain]],Table2[[#This Row],[Check 
Tag]])="","",1)</f>
        <v/>
      </c>
    </row>
    <row r="434" spans="1:14" ht="242.25" x14ac:dyDescent="0.25">
      <c r="A434" s="51" t="s">
        <v>1508</v>
      </c>
      <c r="B434" s="49" t="s">
        <v>1509</v>
      </c>
      <c r="C434" s="50" t="s">
        <v>1510</v>
      </c>
      <c r="D434" s="50" t="s">
        <v>1511</v>
      </c>
      <c r="E434" s="49" t="s">
        <v>15</v>
      </c>
      <c r="F434" s="49" t="s">
        <v>10</v>
      </c>
      <c r="G434" s="49" t="s">
        <v>1713</v>
      </c>
      <c r="H434" s="42" t="str">
        <f>IFERROR(IF(VLOOKUP(B434,'R&amp;C_5.15.1'!$B$2:$G$453,1,FALSE)=B434,"",),"NEW")</f>
        <v/>
      </c>
      <c r="I434" s="42" t="str">
        <f>IF(H434="NEW","NEW",IF(VLOOKUP(B434,'R&amp;C_5.15.1'!$B$2:$G$453,2,FALSE)=C434,"","UPDATED"))</f>
        <v/>
      </c>
      <c r="J434" s="42" t="str">
        <f>IF(H434="NEW","NEW",IF(VLOOKUP(B434,'R&amp;C_5.15.1'!$B$2:$G$453,3,FALSE)=D434,"","UPDATED"))</f>
        <v/>
      </c>
      <c r="K434" s="42" t="str">
        <f>IF(H434="NEW","NEW",IF(VLOOKUP(B434,'R&amp;C_5.15.1'!$B$2:$G$453,4,FALSE)=E434,"","UPDATED"))</f>
        <v/>
      </c>
      <c r="L434" s="42" t="str">
        <f>IF(H434="NEW","NEW",IF(VLOOKUP(B434,'R&amp;C_5.15.1'!$B$2:$G$453,5,FALSE)=F434,"","UPDATED"))</f>
        <v/>
      </c>
      <c r="M434" s="42" t="str">
        <f>IF(H434="NEW","NEW",IF(VLOOKUP(B434,'R&amp;C_5.15.1'!$B$2:$G$453,6,FALSE)=G434,"","UPDATED"))</f>
        <v/>
      </c>
      <c r="N434" s="42" t="str">
        <f>IF(CONCATENATE(Table2[[#This Row],[Check 
Code]],Table2[[#This Row],[Check 
Funct.]],Table2[[#This Row],[Check 
Tech.]],Table2[[#This Row],[Check DROOLS]],Table2[[#This Row],[Check Domain]],Table2[[#This Row],[Check 
Tag]])="","",1)</f>
        <v/>
      </c>
    </row>
    <row r="435" spans="1:14" ht="38.25" x14ac:dyDescent="0.25">
      <c r="A435" s="51" t="s">
        <v>1512</v>
      </c>
      <c r="B435" s="46" t="s">
        <v>1513</v>
      </c>
      <c r="C435" s="48" t="s">
        <v>1514</v>
      </c>
      <c r="D435" s="48" t="s">
        <v>1515</v>
      </c>
      <c r="E435" s="46" t="s">
        <v>15</v>
      </c>
      <c r="F435" s="46" t="s">
        <v>10</v>
      </c>
      <c r="G435" s="46" t="s">
        <v>1631</v>
      </c>
      <c r="H435" s="42" t="str">
        <f>IFERROR(IF(VLOOKUP(B435,'R&amp;C_5.15.1'!$B$2:$G$453,1,FALSE)=B435,"",),"NEW")</f>
        <v/>
      </c>
      <c r="I435" s="42" t="str">
        <f>IF(H435="NEW","NEW",IF(VLOOKUP(B435,'R&amp;C_5.15.1'!$B$2:$G$453,2,FALSE)=C435,"","UPDATED"))</f>
        <v/>
      </c>
      <c r="J435" s="42" t="str">
        <f>IF(H435="NEW","NEW",IF(VLOOKUP(B435,'R&amp;C_5.15.1'!$B$2:$G$453,3,FALSE)=D435,"","UPDATED"))</f>
        <v/>
      </c>
      <c r="K435" s="42" t="str">
        <f>IF(H435="NEW","NEW",IF(VLOOKUP(B435,'R&amp;C_5.15.1'!$B$2:$G$453,4,FALSE)=E435,"","UPDATED"))</f>
        <v/>
      </c>
      <c r="L435" s="42" t="str">
        <f>IF(H435="NEW","NEW",IF(VLOOKUP(B435,'R&amp;C_5.15.1'!$B$2:$G$453,5,FALSE)=F435,"","UPDATED"))</f>
        <v/>
      </c>
      <c r="M435" s="42" t="str">
        <f>IF(H435="NEW","NEW",IF(VLOOKUP(B435,'R&amp;C_5.15.1'!$B$2:$G$453,6,FALSE)=G435,"","UPDATED"))</f>
        <v/>
      </c>
      <c r="N435" s="42" t="str">
        <f>IF(CONCATENATE(Table2[[#This Row],[Check 
Code]],Table2[[#This Row],[Check 
Funct.]],Table2[[#This Row],[Check 
Tech.]],Table2[[#This Row],[Check DROOLS]],Table2[[#This Row],[Check Domain]],Table2[[#This Row],[Check 
Tag]])="","",1)</f>
        <v/>
      </c>
    </row>
    <row r="436" spans="1:14" ht="51" x14ac:dyDescent="0.25">
      <c r="A436" s="51" t="s">
        <v>1516</v>
      </c>
      <c r="B436" s="49" t="s">
        <v>1517</v>
      </c>
      <c r="C436" s="50" t="s">
        <v>1518</v>
      </c>
      <c r="D436" s="50" t="s">
        <v>1519</v>
      </c>
      <c r="E436" s="49" t="s">
        <v>15</v>
      </c>
      <c r="F436" s="49" t="s">
        <v>10</v>
      </c>
      <c r="G436" s="49" t="s">
        <v>1632</v>
      </c>
      <c r="H436" s="42" t="str">
        <f>IFERROR(IF(VLOOKUP(B436,'R&amp;C_5.15.1'!$B$2:$G$453,1,FALSE)=B436,"",),"NEW")</f>
        <v/>
      </c>
      <c r="I436" s="42" t="str">
        <f>IF(H436="NEW","NEW",IF(VLOOKUP(B436,'R&amp;C_5.15.1'!$B$2:$G$453,2,FALSE)=C436,"","UPDATED"))</f>
        <v/>
      </c>
      <c r="J436" s="42" t="str">
        <f>IF(H436="NEW","NEW",IF(VLOOKUP(B436,'R&amp;C_5.15.1'!$B$2:$G$453,3,FALSE)=D436,"","UPDATED"))</f>
        <v/>
      </c>
      <c r="K436" s="42" t="str">
        <f>IF(H436="NEW","NEW",IF(VLOOKUP(B436,'R&amp;C_5.15.1'!$B$2:$G$453,4,FALSE)=E436,"","UPDATED"))</f>
        <v/>
      </c>
      <c r="L436" s="42" t="str">
        <f>IF(H436="NEW","NEW",IF(VLOOKUP(B436,'R&amp;C_5.15.1'!$B$2:$G$453,5,FALSE)=F436,"","UPDATED"))</f>
        <v/>
      </c>
      <c r="M436" s="42" t="str">
        <f>IF(H436="NEW","NEW",IF(VLOOKUP(B436,'R&amp;C_5.15.1'!$B$2:$G$453,6,FALSE)=G436,"","UPDATED"))</f>
        <v/>
      </c>
      <c r="N436" s="42" t="str">
        <f>IF(CONCATENATE(Table2[[#This Row],[Check 
Code]],Table2[[#This Row],[Check 
Funct.]],Table2[[#This Row],[Check 
Tech.]],Table2[[#This Row],[Check DROOLS]],Table2[[#This Row],[Check Domain]],Table2[[#This Row],[Check 
Tag]])="","",1)</f>
        <v/>
      </c>
    </row>
    <row r="437" spans="1:14" ht="38.25" x14ac:dyDescent="0.25">
      <c r="A437" s="51" t="s">
        <v>1520</v>
      </c>
      <c r="B437" s="46" t="s">
        <v>1521</v>
      </c>
      <c r="C437" s="48" t="s">
        <v>1522</v>
      </c>
      <c r="D437" s="48" t="s">
        <v>1522</v>
      </c>
      <c r="E437" s="46" t="s">
        <v>15</v>
      </c>
      <c r="F437" s="46" t="s">
        <v>10</v>
      </c>
      <c r="G437" s="46" t="s">
        <v>1609</v>
      </c>
      <c r="H437" s="42" t="str">
        <f>IFERROR(IF(VLOOKUP(B437,'R&amp;C_5.15.1'!$B$2:$G$453,1,FALSE)=B437,"",),"NEW")</f>
        <v/>
      </c>
      <c r="I437" s="42" t="str">
        <f>IF(H437="NEW","NEW",IF(VLOOKUP(B437,'R&amp;C_5.15.1'!$B$2:$G$453,2,FALSE)=C437,"","UPDATED"))</f>
        <v/>
      </c>
      <c r="J437" s="42" t="str">
        <f>IF(H437="NEW","NEW",IF(VLOOKUP(B437,'R&amp;C_5.15.1'!$B$2:$G$453,3,FALSE)=D437,"","UPDATED"))</f>
        <v/>
      </c>
      <c r="K437" s="42" t="str">
        <f>IF(H437="NEW","NEW",IF(VLOOKUP(B437,'R&amp;C_5.15.1'!$B$2:$G$453,4,FALSE)=E437,"","UPDATED"))</f>
        <v/>
      </c>
      <c r="L437" s="42" t="str">
        <f>IF(H437="NEW","NEW",IF(VLOOKUP(B437,'R&amp;C_5.15.1'!$B$2:$G$453,5,FALSE)=F437,"","UPDATED"))</f>
        <v/>
      </c>
      <c r="M437" s="42" t="str">
        <f>IF(H437="NEW","NEW",IF(VLOOKUP(B437,'R&amp;C_5.15.1'!$B$2:$G$453,6,FALSE)=G437,"","UPDATED"))</f>
        <v/>
      </c>
      <c r="N437" s="42" t="str">
        <f>IF(CONCATENATE(Table2[[#This Row],[Check 
Code]],Table2[[#This Row],[Check 
Funct.]],Table2[[#This Row],[Check 
Tech.]],Table2[[#This Row],[Check DROOLS]],Table2[[#This Row],[Check Domain]],Table2[[#This Row],[Check 
Tag]])="","",1)</f>
        <v/>
      </c>
    </row>
    <row r="438" spans="1:14" ht="38.25" x14ac:dyDescent="0.25">
      <c r="A438" s="51" t="s">
        <v>1523</v>
      </c>
      <c r="B438" s="49" t="s">
        <v>1524</v>
      </c>
      <c r="C438" s="50" t="s">
        <v>1525</v>
      </c>
      <c r="D438" s="50" t="s">
        <v>1525</v>
      </c>
      <c r="E438" s="49" t="s">
        <v>15</v>
      </c>
      <c r="F438" s="49" t="s">
        <v>10</v>
      </c>
      <c r="G438" s="49" t="s">
        <v>1632</v>
      </c>
      <c r="H438" s="42" t="str">
        <f>IFERROR(IF(VLOOKUP(B438,'R&amp;C_5.15.1'!$B$2:$G$453,1,FALSE)=B438,"",),"NEW")</f>
        <v/>
      </c>
      <c r="I438" s="42" t="str">
        <f>IF(H438="NEW","NEW",IF(VLOOKUP(B438,'R&amp;C_5.15.1'!$B$2:$G$453,2,FALSE)=C438,"","UPDATED"))</f>
        <v/>
      </c>
      <c r="J438" s="42" t="str">
        <f>IF(H438="NEW","NEW",IF(VLOOKUP(B438,'R&amp;C_5.15.1'!$B$2:$G$453,3,FALSE)=D438,"","UPDATED"))</f>
        <v/>
      </c>
      <c r="K438" s="42" t="str">
        <f>IF(H438="NEW","NEW",IF(VLOOKUP(B438,'R&amp;C_5.15.1'!$B$2:$G$453,4,FALSE)=E438,"","UPDATED"))</f>
        <v/>
      </c>
      <c r="L438" s="42" t="str">
        <f>IF(H438="NEW","NEW",IF(VLOOKUP(B438,'R&amp;C_5.15.1'!$B$2:$G$453,5,FALSE)=F438,"","UPDATED"))</f>
        <v/>
      </c>
      <c r="M438" s="42" t="str">
        <f>IF(H438="NEW","NEW",IF(VLOOKUP(B438,'R&amp;C_5.15.1'!$B$2:$G$453,6,FALSE)=G438,"","UPDATED"))</f>
        <v/>
      </c>
      <c r="N438" s="42" t="str">
        <f>IF(CONCATENATE(Table2[[#This Row],[Check 
Code]],Table2[[#This Row],[Check 
Funct.]],Table2[[#This Row],[Check 
Tech.]],Table2[[#This Row],[Check DROOLS]],Table2[[#This Row],[Check Domain]],Table2[[#This Row],[Check 
Tag]])="","",1)</f>
        <v/>
      </c>
    </row>
    <row r="439" spans="1:14" ht="25.5" x14ac:dyDescent="0.25">
      <c r="A439" s="51" t="s">
        <v>1526</v>
      </c>
      <c r="B439" s="46" t="s">
        <v>1527</v>
      </c>
      <c r="C439" s="48" t="s">
        <v>1528</v>
      </c>
      <c r="D439" s="48" t="s">
        <v>1529</v>
      </c>
      <c r="E439" s="46" t="s">
        <v>15</v>
      </c>
      <c r="F439" s="46" t="s">
        <v>10</v>
      </c>
      <c r="G439" s="46" t="s">
        <v>1669</v>
      </c>
      <c r="H439" s="42" t="str">
        <f>IFERROR(IF(VLOOKUP(B439,'R&amp;C_5.15.1'!$B$2:$G$453,1,FALSE)=B439,"",),"NEW")</f>
        <v/>
      </c>
      <c r="I439" s="42" t="str">
        <f>IF(H439="NEW","NEW",IF(VLOOKUP(B439,'R&amp;C_5.15.1'!$B$2:$G$453,2,FALSE)=C439,"","UPDATED"))</f>
        <v/>
      </c>
      <c r="J439" s="42" t="str">
        <f>IF(H439="NEW","NEW",IF(VLOOKUP(B439,'R&amp;C_5.15.1'!$B$2:$G$453,3,FALSE)=D439,"","UPDATED"))</f>
        <v/>
      </c>
      <c r="K439" s="42" t="str">
        <f>IF(H439="NEW","NEW",IF(VLOOKUP(B439,'R&amp;C_5.15.1'!$B$2:$G$453,4,FALSE)=E439,"","UPDATED"))</f>
        <v/>
      </c>
      <c r="L439" s="42" t="str">
        <f>IF(H439="NEW","NEW",IF(VLOOKUP(B439,'R&amp;C_5.15.1'!$B$2:$G$453,5,FALSE)=F439,"","UPDATED"))</f>
        <v/>
      </c>
      <c r="M439" s="42" t="str">
        <f>IF(H439="NEW","NEW",IF(VLOOKUP(B439,'R&amp;C_5.15.1'!$B$2:$G$453,6,FALSE)=G439,"","UPDATED"))</f>
        <v/>
      </c>
      <c r="N439" s="42" t="str">
        <f>IF(CONCATENATE(Table2[[#This Row],[Check 
Code]],Table2[[#This Row],[Check 
Funct.]],Table2[[#This Row],[Check 
Tech.]],Table2[[#This Row],[Check DROOLS]],Table2[[#This Row],[Check Domain]],Table2[[#This Row],[Check 
Tag]])="","",1)</f>
        <v/>
      </c>
    </row>
    <row r="440" spans="1:14" ht="38.25" x14ac:dyDescent="0.25">
      <c r="A440" s="51" t="s">
        <v>1530</v>
      </c>
      <c r="B440" s="49" t="s">
        <v>1531</v>
      </c>
      <c r="C440" s="50" t="s">
        <v>1532</v>
      </c>
      <c r="D440" s="50" t="s">
        <v>1533</v>
      </c>
      <c r="E440" s="49" t="s">
        <v>15</v>
      </c>
      <c r="F440" s="49" t="s">
        <v>10</v>
      </c>
      <c r="G440" s="49" t="s">
        <v>1635</v>
      </c>
      <c r="H440" s="42" t="str">
        <f>IFERROR(IF(VLOOKUP(B440,'R&amp;C_5.15.1'!$B$2:$G$453,1,FALSE)=B440,"",),"NEW")</f>
        <v/>
      </c>
      <c r="I440" s="42" t="str">
        <f>IF(H440="NEW","NEW",IF(VLOOKUP(B440,'R&amp;C_5.15.1'!$B$2:$G$453,2,FALSE)=C440,"","UPDATED"))</f>
        <v/>
      </c>
      <c r="J440" s="42" t="str">
        <f>IF(H440="NEW","NEW",IF(VLOOKUP(B440,'R&amp;C_5.15.1'!$B$2:$G$453,3,FALSE)=D440,"","UPDATED"))</f>
        <v/>
      </c>
      <c r="K440" s="42" t="str">
        <f>IF(H440="NEW","NEW",IF(VLOOKUP(B440,'R&amp;C_5.15.1'!$B$2:$G$453,4,FALSE)=E440,"","UPDATED"))</f>
        <v/>
      </c>
      <c r="L440" s="42" t="str">
        <f>IF(H440="NEW","NEW",IF(VLOOKUP(B440,'R&amp;C_5.15.1'!$B$2:$G$453,5,FALSE)=F440,"","UPDATED"))</f>
        <v/>
      </c>
      <c r="M440" s="42" t="str">
        <f>IF(H440="NEW","NEW",IF(VLOOKUP(B440,'R&amp;C_5.15.1'!$B$2:$G$453,6,FALSE)=G440,"","UPDATED"))</f>
        <v/>
      </c>
      <c r="N440" s="42" t="str">
        <f>IF(CONCATENATE(Table2[[#This Row],[Check 
Code]],Table2[[#This Row],[Check 
Funct.]],Table2[[#This Row],[Check 
Tech.]],Table2[[#This Row],[Check DROOLS]],Table2[[#This Row],[Check Domain]],Table2[[#This Row],[Check 
Tag]])="","",1)</f>
        <v/>
      </c>
    </row>
    <row r="441" spans="1:14" ht="25.5" x14ac:dyDescent="0.25">
      <c r="A441" s="51" t="s">
        <v>1534</v>
      </c>
      <c r="B441" s="46" t="s">
        <v>1535</v>
      </c>
      <c r="C441" s="48" t="s">
        <v>1536</v>
      </c>
      <c r="D441" s="48" t="s">
        <v>1537</v>
      </c>
      <c r="E441" s="46" t="s">
        <v>9</v>
      </c>
      <c r="F441" s="46" t="s">
        <v>10</v>
      </c>
      <c r="G441" s="46" t="s">
        <v>1715</v>
      </c>
      <c r="H441" s="42" t="str">
        <f>IFERROR(IF(VLOOKUP(B441,'R&amp;C_5.15.1'!$B$2:$G$453,1,FALSE)=B441,"",),"NEW")</f>
        <v/>
      </c>
      <c r="I441" s="42" t="str">
        <f>IF(H441="NEW","NEW",IF(VLOOKUP(B441,'R&amp;C_5.15.1'!$B$2:$G$453,2,FALSE)=C441,"","UPDATED"))</f>
        <v/>
      </c>
      <c r="J441" s="42" t="str">
        <f>IF(H441="NEW","NEW",IF(VLOOKUP(B441,'R&amp;C_5.15.1'!$B$2:$G$453,3,FALSE)=D441,"","UPDATED"))</f>
        <v/>
      </c>
      <c r="K441" s="42" t="str">
        <f>IF(H441="NEW","NEW",IF(VLOOKUP(B441,'R&amp;C_5.15.1'!$B$2:$G$453,4,FALSE)=E441,"","UPDATED"))</f>
        <v/>
      </c>
      <c r="L441" s="42" t="str">
        <f>IF(H441="NEW","NEW",IF(VLOOKUP(B441,'R&amp;C_5.15.1'!$B$2:$G$453,5,FALSE)=F441,"","UPDATED"))</f>
        <v/>
      </c>
      <c r="M441" s="42" t="str">
        <f>IF(H441="NEW","NEW",IF(VLOOKUP(B441,'R&amp;C_5.15.1'!$B$2:$G$453,6,FALSE)=G441,"","UPDATED"))</f>
        <v/>
      </c>
      <c r="N441" s="42" t="str">
        <f>IF(CONCATENATE(Table2[[#This Row],[Check 
Code]],Table2[[#This Row],[Check 
Funct.]],Table2[[#This Row],[Check 
Tech.]],Table2[[#This Row],[Check DROOLS]],Table2[[#This Row],[Check Domain]],Table2[[#This Row],[Check 
Tag]])="","",1)</f>
        <v/>
      </c>
    </row>
    <row r="442" spans="1:14" ht="114.75" x14ac:dyDescent="0.25">
      <c r="A442" s="51" t="s">
        <v>1538</v>
      </c>
      <c r="B442" s="49" t="s">
        <v>1539</v>
      </c>
      <c r="C442" s="47" t="s">
        <v>1540</v>
      </c>
      <c r="D442" s="47" t="s">
        <v>1541</v>
      </c>
      <c r="E442" s="49" t="s">
        <v>15</v>
      </c>
      <c r="F442" s="49" t="s">
        <v>10</v>
      </c>
      <c r="G442" s="49" t="s">
        <v>1716</v>
      </c>
      <c r="H442" s="42" t="str">
        <f>IFERROR(IF(VLOOKUP(B442,'R&amp;C_5.15.1'!$B$2:$G$453,1,FALSE)=B442,"",),"NEW")</f>
        <v/>
      </c>
      <c r="I442" s="42" t="str">
        <f>IF(H442="NEW","NEW",IF(VLOOKUP(B442,'R&amp;C_5.15.1'!$B$2:$G$453,2,FALSE)=C442,"","UPDATED"))</f>
        <v>UPDATED</v>
      </c>
      <c r="J442" s="42" t="str">
        <f>IF(H442="NEW","NEW",IF(VLOOKUP(B442,'R&amp;C_5.15.1'!$B$2:$G$453,3,FALSE)=D442,"","UPDATED"))</f>
        <v>UPDATED</v>
      </c>
      <c r="K442" s="42" t="str">
        <f>IF(H442="NEW","NEW",IF(VLOOKUP(B442,'R&amp;C_5.15.1'!$B$2:$G$453,4,FALSE)=E442,"","UPDATED"))</f>
        <v/>
      </c>
      <c r="L442" s="42" t="str">
        <f>IF(H442="NEW","NEW",IF(VLOOKUP(B442,'R&amp;C_5.15.1'!$B$2:$G$453,5,FALSE)=F442,"","UPDATED"))</f>
        <v/>
      </c>
      <c r="M442" s="42" t="str">
        <f>IF(H442="NEW","NEW",IF(VLOOKUP(B442,'R&amp;C_5.15.1'!$B$2:$G$453,6,FALSE)=G442,"","UPDATED"))</f>
        <v/>
      </c>
      <c r="N442" s="42">
        <f>IF(CONCATENATE(Table2[[#This Row],[Check 
Code]],Table2[[#This Row],[Check 
Funct.]],Table2[[#This Row],[Check 
Tech.]],Table2[[#This Row],[Check DROOLS]],Table2[[#This Row],[Check Domain]],Table2[[#This Row],[Check 
Tag]])="","",1)</f>
        <v>1</v>
      </c>
    </row>
    <row r="443" spans="1:14" ht="38.25" x14ac:dyDescent="0.25">
      <c r="A443" s="51" t="s">
        <v>1542</v>
      </c>
      <c r="B443" s="46" t="s">
        <v>1543</v>
      </c>
      <c r="C443" s="48" t="s">
        <v>1544</v>
      </c>
      <c r="D443" s="48" t="s">
        <v>1545</v>
      </c>
      <c r="E443" s="46" t="s">
        <v>15</v>
      </c>
      <c r="F443" s="46" t="s">
        <v>10</v>
      </c>
      <c r="G443" s="46" t="s">
        <v>1632</v>
      </c>
      <c r="H443" s="42" t="str">
        <f>IFERROR(IF(VLOOKUP(B443,'R&amp;C_5.15.1'!$B$2:$G$453,1,FALSE)=B443,"",),"NEW")</f>
        <v/>
      </c>
      <c r="I443" s="42" t="str">
        <f>IF(H443="NEW","NEW",IF(VLOOKUP(B443,'R&amp;C_5.15.1'!$B$2:$G$453,2,FALSE)=C443,"","UPDATED"))</f>
        <v/>
      </c>
      <c r="J443" s="42" t="str">
        <f>IF(H443="NEW","NEW",IF(VLOOKUP(B443,'R&amp;C_5.15.1'!$B$2:$G$453,3,FALSE)=D443,"","UPDATED"))</f>
        <v/>
      </c>
      <c r="K443" s="42" t="str">
        <f>IF(H443="NEW","NEW",IF(VLOOKUP(B443,'R&amp;C_5.15.1'!$B$2:$G$453,4,FALSE)=E443,"","UPDATED"))</f>
        <v/>
      </c>
      <c r="L443" s="42" t="str">
        <f>IF(H443="NEW","NEW",IF(VLOOKUP(B443,'R&amp;C_5.15.1'!$B$2:$G$453,5,FALSE)=F443,"","UPDATED"))</f>
        <v/>
      </c>
      <c r="M443" s="42" t="str">
        <f>IF(H443="NEW","NEW",IF(VLOOKUP(B443,'R&amp;C_5.15.1'!$B$2:$G$453,6,FALSE)=G443,"","UPDATED"))</f>
        <v/>
      </c>
      <c r="N443" s="42" t="str">
        <f>IF(CONCATENATE(Table2[[#This Row],[Check 
Code]],Table2[[#This Row],[Check 
Funct.]],Table2[[#This Row],[Check 
Tech.]],Table2[[#This Row],[Check DROOLS]],Table2[[#This Row],[Check Domain]],Table2[[#This Row],[Check 
Tag]])="","",1)</f>
        <v/>
      </c>
    </row>
    <row r="444" spans="1:14" ht="140.25" x14ac:dyDescent="0.25">
      <c r="A444" s="51" t="s">
        <v>1546</v>
      </c>
      <c r="B444" s="49" t="s">
        <v>1547</v>
      </c>
      <c r="C444" s="47" t="s">
        <v>1548</v>
      </c>
      <c r="D444" s="47" t="s">
        <v>1549</v>
      </c>
      <c r="E444" s="49" t="s">
        <v>15</v>
      </c>
      <c r="F444" s="49" t="s">
        <v>10</v>
      </c>
      <c r="G444" s="49" t="s">
        <v>1716</v>
      </c>
      <c r="H444" s="42" t="str">
        <f>IFERROR(IF(VLOOKUP(B444,'R&amp;C_5.15.1'!$B$2:$G$453,1,FALSE)=B444,"",),"NEW")</f>
        <v/>
      </c>
      <c r="I444" s="42" t="str">
        <f>IF(H444="NEW","NEW",IF(VLOOKUP(B444,'R&amp;C_5.15.1'!$B$2:$G$453,2,FALSE)=C444,"","UPDATED"))</f>
        <v>UPDATED</v>
      </c>
      <c r="J444" s="42" t="str">
        <f>IF(H444="NEW","NEW",IF(VLOOKUP(B444,'R&amp;C_5.15.1'!$B$2:$G$453,3,FALSE)=D444,"","UPDATED"))</f>
        <v>UPDATED</v>
      </c>
      <c r="K444" s="42" t="str">
        <f>IF(H444="NEW","NEW",IF(VLOOKUP(B444,'R&amp;C_5.15.1'!$B$2:$G$453,4,FALSE)=E444,"","UPDATED"))</f>
        <v/>
      </c>
      <c r="L444" s="42" t="str">
        <f>IF(H444="NEW","NEW",IF(VLOOKUP(B444,'R&amp;C_5.15.1'!$B$2:$G$453,5,FALSE)=F444,"","UPDATED"))</f>
        <v/>
      </c>
      <c r="M444" s="42" t="str">
        <f>IF(H444="NEW","NEW",IF(VLOOKUP(B444,'R&amp;C_5.15.1'!$B$2:$G$453,6,FALSE)=G444,"","UPDATED"))</f>
        <v/>
      </c>
      <c r="N444" s="42">
        <f>IF(CONCATENATE(Table2[[#This Row],[Check 
Code]],Table2[[#This Row],[Check 
Funct.]],Table2[[#This Row],[Check 
Tech.]],Table2[[#This Row],[Check DROOLS]],Table2[[#This Row],[Check Domain]],Table2[[#This Row],[Check 
Tag]])="","",1)</f>
        <v>1</v>
      </c>
    </row>
    <row r="445" spans="1:14" ht="25.5" x14ac:dyDescent="0.25">
      <c r="A445" s="51" t="s">
        <v>1550</v>
      </c>
      <c r="B445" s="46" t="s">
        <v>1551</v>
      </c>
      <c r="C445" s="48" t="s">
        <v>14</v>
      </c>
      <c r="D445" s="47" t="s">
        <v>1552</v>
      </c>
      <c r="E445" s="46" t="s">
        <v>15</v>
      </c>
      <c r="F445" s="46" t="s">
        <v>10</v>
      </c>
      <c r="G445" s="46" t="s">
        <v>1621</v>
      </c>
      <c r="H445" s="42" t="str">
        <f>IFERROR(IF(VLOOKUP(B445,'R&amp;C_5.15.1'!$B$2:$G$453,1,FALSE)=B445,"",),"NEW")</f>
        <v/>
      </c>
      <c r="I445" s="42" t="str">
        <f>IF(H445="NEW","NEW",IF(VLOOKUP(B445,'R&amp;C_5.15.1'!$B$2:$G$453,2,FALSE)=C445,"","UPDATED"))</f>
        <v/>
      </c>
      <c r="J445" s="42" t="str">
        <f>IF(H445="NEW","NEW",IF(VLOOKUP(B445,'R&amp;C_5.15.1'!$B$2:$G$453,3,FALSE)=D445,"","UPDATED"))</f>
        <v>UPDATED</v>
      </c>
      <c r="K445" s="42" t="str">
        <f>IF(H445="NEW","NEW",IF(VLOOKUP(B445,'R&amp;C_5.15.1'!$B$2:$G$453,4,FALSE)=E445,"","UPDATED"))</f>
        <v/>
      </c>
      <c r="L445" s="42" t="str">
        <f>IF(H445="NEW","NEW",IF(VLOOKUP(B445,'R&amp;C_5.15.1'!$B$2:$G$453,5,FALSE)=F445,"","UPDATED"))</f>
        <v/>
      </c>
      <c r="M445" s="42" t="str">
        <f>IF(H445="NEW","NEW",IF(VLOOKUP(B445,'R&amp;C_5.15.1'!$B$2:$G$453,6,FALSE)=G445,"","UPDATED"))</f>
        <v/>
      </c>
      <c r="N445" s="42">
        <f>IF(CONCATENATE(Table2[[#This Row],[Check 
Code]],Table2[[#This Row],[Check 
Funct.]],Table2[[#This Row],[Check 
Tech.]],Table2[[#This Row],[Check DROOLS]],Table2[[#This Row],[Check Domain]],Table2[[#This Row],[Check 
Tag]])="","",1)</f>
        <v>1</v>
      </c>
    </row>
    <row r="446" spans="1:14" ht="25.5" x14ac:dyDescent="0.25">
      <c r="A446" s="51" t="s">
        <v>1553</v>
      </c>
      <c r="B446" s="49" t="s">
        <v>1554</v>
      </c>
      <c r="C446" s="50" t="s">
        <v>14</v>
      </c>
      <c r="D446" s="50" t="s">
        <v>1555</v>
      </c>
      <c r="E446" s="49" t="s">
        <v>15</v>
      </c>
      <c r="F446" s="49" t="s">
        <v>10</v>
      </c>
      <c r="G446" s="49" t="s">
        <v>1621</v>
      </c>
      <c r="H446" s="42" t="str">
        <f>IFERROR(IF(VLOOKUP(B446,'R&amp;C_5.15.1'!$B$2:$G$453,1,FALSE)=B446,"",),"NEW")</f>
        <v/>
      </c>
      <c r="I446" s="42" t="str">
        <f>IF(H446="NEW","NEW",IF(VLOOKUP(B446,'R&amp;C_5.15.1'!$B$2:$G$453,2,FALSE)=C446,"","UPDATED"))</f>
        <v/>
      </c>
      <c r="J446" s="42" t="str">
        <f>IF(H446="NEW","NEW",IF(VLOOKUP(B446,'R&amp;C_5.15.1'!$B$2:$G$453,3,FALSE)=D446,"","UPDATED"))</f>
        <v/>
      </c>
      <c r="K446" s="42" t="str">
        <f>IF(H446="NEW","NEW",IF(VLOOKUP(B446,'R&amp;C_5.15.1'!$B$2:$G$453,4,FALSE)=E446,"","UPDATED"))</f>
        <v/>
      </c>
      <c r="L446" s="42" t="str">
        <f>IF(H446="NEW","NEW",IF(VLOOKUP(B446,'R&amp;C_5.15.1'!$B$2:$G$453,5,FALSE)=F446,"","UPDATED"))</f>
        <v/>
      </c>
      <c r="M446" s="42" t="str">
        <f>IF(H446="NEW","NEW",IF(VLOOKUP(B446,'R&amp;C_5.15.1'!$B$2:$G$453,6,FALSE)=G446,"","UPDATED"))</f>
        <v/>
      </c>
      <c r="N446" s="42" t="str">
        <f>IF(CONCATENATE(Table2[[#This Row],[Check 
Code]],Table2[[#This Row],[Check 
Funct.]],Table2[[#This Row],[Check 
Tech.]],Table2[[#This Row],[Check DROOLS]],Table2[[#This Row],[Check Domain]],Table2[[#This Row],[Check 
Tag]])="","",1)</f>
        <v/>
      </c>
    </row>
    <row r="447" spans="1:14" ht="25.5" x14ac:dyDescent="0.25">
      <c r="A447" s="51" t="s">
        <v>1556</v>
      </c>
      <c r="B447" s="46" t="s">
        <v>1557</v>
      </c>
      <c r="C447" s="48" t="s">
        <v>14</v>
      </c>
      <c r="D447" s="48" t="s">
        <v>1558</v>
      </c>
      <c r="E447" s="46" t="s">
        <v>15</v>
      </c>
      <c r="F447" s="46" t="s">
        <v>10</v>
      </c>
      <c r="G447" s="46" t="s">
        <v>1621</v>
      </c>
      <c r="H447" s="42" t="str">
        <f>IFERROR(IF(VLOOKUP(B447,'R&amp;C_5.15.1'!$B$2:$G$453,1,FALSE)=B447,"",),"NEW")</f>
        <v/>
      </c>
      <c r="I447" s="42" t="str">
        <f>IF(H447="NEW","NEW",IF(VLOOKUP(B447,'R&amp;C_5.15.1'!$B$2:$G$453,2,FALSE)=C447,"","UPDATED"))</f>
        <v/>
      </c>
      <c r="J447" s="42" t="str">
        <f>IF(H447="NEW","NEW",IF(VLOOKUP(B447,'R&amp;C_5.15.1'!$B$2:$G$453,3,FALSE)=D447,"","UPDATED"))</f>
        <v/>
      </c>
      <c r="K447" s="42" t="str">
        <f>IF(H447="NEW","NEW",IF(VLOOKUP(B447,'R&amp;C_5.15.1'!$B$2:$G$453,4,FALSE)=E447,"","UPDATED"))</f>
        <v/>
      </c>
      <c r="L447" s="42" t="str">
        <f>IF(H447="NEW","NEW",IF(VLOOKUP(B447,'R&amp;C_5.15.1'!$B$2:$G$453,5,FALSE)=F447,"","UPDATED"))</f>
        <v/>
      </c>
      <c r="M447" s="42" t="str">
        <f>IF(H447="NEW","NEW",IF(VLOOKUP(B447,'R&amp;C_5.15.1'!$B$2:$G$453,6,FALSE)=G447,"","UPDATED"))</f>
        <v/>
      </c>
      <c r="N447" s="42" t="str">
        <f>IF(CONCATENATE(Table2[[#This Row],[Check 
Code]],Table2[[#This Row],[Check 
Funct.]],Table2[[#This Row],[Check 
Tech.]],Table2[[#This Row],[Check DROOLS]],Table2[[#This Row],[Check Domain]],Table2[[#This Row],[Check 
Tag]])="","",1)</f>
        <v/>
      </c>
    </row>
    <row r="448" spans="1:14" ht="25.5" x14ac:dyDescent="0.25">
      <c r="A448" s="51" t="s">
        <v>1559</v>
      </c>
      <c r="B448" s="49" t="s">
        <v>1560</v>
      </c>
      <c r="C448" s="50" t="s">
        <v>14</v>
      </c>
      <c r="D448" s="50" t="s">
        <v>1561</v>
      </c>
      <c r="E448" s="49" t="s">
        <v>15</v>
      </c>
      <c r="F448" s="49" t="s">
        <v>10</v>
      </c>
      <c r="G448" s="49" t="s">
        <v>1621</v>
      </c>
      <c r="H448" s="42" t="str">
        <f>IFERROR(IF(VLOOKUP(B448,'R&amp;C_5.15.1'!$B$2:$G$453,1,FALSE)=B448,"",),"NEW")</f>
        <v/>
      </c>
      <c r="I448" s="42" t="str">
        <f>IF(H448="NEW","NEW",IF(VLOOKUP(B448,'R&amp;C_5.15.1'!$B$2:$G$453,2,FALSE)=C448,"","UPDATED"))</f>
        <v/>
      </c>
      <c r="J448" s="42" t="str">
        <f>IF(H448="NEW","NEW",IF(VLOOKUP(B448,'R&amp;C_5.15.1'!$B$2:$G$453,3,FALSE)=D448,"","UPDATED"))</f>
        <v/>
      </c>
      <c r="K448" s="42" t="str">
        <f>IF(H448="NEW","NEW",IF(VLOOKUP(B448,'R&amp;C_5.15.1'!$B$2:$G$453,4,FALSE)=E448,"","UPDATED"))</f>
        <v/>
      </c>
      <c r="L448" s="42" t="str">
        <f>IF(H448="NEW","NEW",IF(VLOOKUP(B448,'R&amp;C_5.15.1'!$B$2:$G$453,5,FALSE)=F448,"","UPDATED"))</f>
        <v/>
      </c>
      <c r="M448" s="42" t="str">
        <f>IF(H448="NEW","NEW",IF(VLOOKUP(B448,'R&amp;C_5.15.1'!$B$2:$G$453,6,FALSE)=G448,"","UPDATED"))</f>
        <v/>
      </c>
      <c r="N448" s="42" t="str">
        <f>IF(CONCATENATE(Table2[[#This Row],[Check 
Code]],Table2[[#This Row],[Check 
Funct.]],Table2[[#This Row],[Check 
Tech.]],Table2[[#This Row],[Check DROOLS]],Table2[[#This Row],[Check Domain]],Table2[[#This Row],[Check 
Tag]])="","",1)</f>
        <v/>
      </c>
    </row>
    <row r="449" spans="1:14" ht="25.5" x14ac:dyDescent="0.25">
      <c r="A449" s="51" t="s">
        <v>1562</v>
      </c>
      <c r="B449" s="46" t="s">
        <v>1563</v>
      </c>
      <c r="C449" s="48" t="s">
        <v>14</v>
      </c>
      <c r="D449" s="47" t="s">
        <v>1564</v>
      </c>
      <c r="E449" s="46" t="s">
        <v>15</v>
      </c>
      <c r="F449" s="46" t="s">
        <v>10</v>
      </c>
      <c r="G449" s="46" t="s">
        <v>1621</v>
      </c>
      <c r="H449" s="42" t="str">
        <f>IFERROR(IF(VLOOKUP(B449,'R&amp;C_5.15.1'!$B$2:$G$453,1,FALSE)=B449,"",),"NEW")</f>
        <v/>
      </c>
      <c r="I449" s="42" t="str">
        <f>IF(H449="NEW","NEW",IF(VLOOKUP(B449,'R&amp;C_5.15.1'!$B$2:$G$453,2,FALSE)=C449,"","UPDATED"))</f>
        <v/>
      </c>
      <c r="J449" s="42" t="str">
        <f>IF(H449="NEW","NEW",IF(VLOOKUP(B449,'R&amp;C_5.15.1'!$B$2:$G$453,3,FALSE)=D449,"","UPDATED"))</f>
        <v>UPDATED</v>
      </c>
      <c r="K449" s="42" t="str">
        <f>IF(H449="NEW","NEW",IF(VLOOKUP(B449,'R&amp;C_5.15.1'!$B$2:$G$453,4,FALSE)=E449,"","UPDATED"))</f>
        <v/>
      </c>
      <c r="L449" s="42" t="str">
        <f>IF(H449="NEW","NEW",IF(VLOOKUP(B449,'R&amp;C_5.15.1'!$B$2:$G$453,5,FALSE)=F449,"","UPDATED"))</f>
        <v/>
      </c>
      <c r="M449" s="42" t="str">
        <f>IF(H449="NEW","NEW",IF(VLOOKUP(B449,'R&amp;C_5.15.1'!$B$2:$G$453,6,FALSE)=G449,"","UPDATED"))</f>
        <v/>
      </c>
      <c r="N449" s="42">
        <f>IF(CONCATENATE(Table2[[#This Row],[Check 
Code]],Table2[[#This Row],[Check 
Funct.]],Table2[[#This Row],[Check 
Tech.]],Table2[[#This Row],[Check DROOLS]],Table2[[#This Row],[Check Domain]],Table2[[#This Row],[Check 
Tag]])="","",1)</f>
        <v>1</v>
      </c>
    </row>
    <row r="450" spans="1:14" ht="25.5" x14ac:dyDescent="0.25">
      <c r="A450" s="51" t="s">
        <v>1565</v>
      </c>
      <c r="B450" s="49" t="s">
        <v>1566</v>
      </c>
      <c r="C450" s="50" t="s">
        <v>14</v>
      </c>
      <c r="D450" s="50" t="s">
        <v>1567</v>
      </c>
      <c r="E450" s="49" t="s">
        <v>15</v>
      </c>
      <c r="F450" s="49" t="s">
        <v>10</v>
      </c>
      <c r="G450" s="49" t="s">
        <v>1621</v>
      </c>
      <c r="H450" s="42" t="str">
        <f>IFERROR(IF(VLOOKUP(B450,'R&amp;C_5.15.1'!$B$2:$G$453,1,FALSE)=B450,"",),"NEW")</f>
        <v/>
      </c>
      <c r="I450" s="42" t="str">
        <f>IF(H450="NEW","NEW",IF(VLOOKUP(B450,'R&amp;C_5.15.1'!$B$2:$G$453,2,FALSE)=C450,"","UPDATED"))</f>
        <v/>
      </c>
      <c r="J450" s="42" t="str">
        <f>IF(H450="NEW","NEW",IF(VLOOKUP(B450,'R&amp;C_5.15.1'!$B$2:$G$453,3,FALSE)=D450,"","UPDATED"))</f>
        <v/>
      </c>
      <c r="K450" s="42" t="str">
        <f>IF(H450="NEW","NEW",IF(VLOOKUP(B450,'R&amp;C_5.15.1'!$B$2:$G$453,4,FALSE)=E450,"","UPDATED"))</f>
        <v/>
      </c>
      <c r="L450" s="42" t="str">
        <f>IF(H450="NEW","NEW",IF(VLOOKUP(B450,'R&amp;C_5.15.1'!$B$2:$G$453,5,FALSE)=F450,"","UPDATED"))</f>
        <v/>
      </c>
      <c r="M450" s="42" t="str">
        <f>IF(H450="NEW","NEW",IF(VLOOKUP(B450,'R&amp;C_5.15.1'!$B$2:$G$453,6,FALSE)=G450,"","UPDATED"))</f>
        <v/>
      </c>
      <c r="N450" s="42" t="str">
        <f>IF(CONCATENATE(Table2[[#This Row],[Check 
Code]],Table2[[#This Row],[Check 
Funct.]],Table2[[#This Row],[Check 
Tech.]],Table2[[#This Row],[Check DROOLS]],Table2[[#This Row],[Check Domain]],Table2[[#This Row],[Check 
Tag]])="","",1)</f>
        <v/>
      </c>
    </row>
    <row r="451" spans="1:14" ht="25.5" x14ac:dyDescent="0.25">
      <c r="A451" s="51" t="s">
        <v>1568</v>
      </c>
      <c r="B451" s="46" t="s">
        <v>1569</v>
      </c>
      <c r="C451" s="48" t="s">
        <v>14</v>
      </c>
      <c r="D451" s="48" t="s">
        <v>1570</v>
      </c>
      <c r="E451" s="46" t="s">
        <v>15</v>
      </c>
      <c r="F451" s="46" t="s">
        <v>10</v>
      </c>
      <c r="G451" s="46" t="s">
        <v>1621</v>
      </c>
      <c r="H451" s="42" t="str">
        <f>IFERROR(IF(VLOOKUP(B451,'R&amp;C_5.15.1'!$B$2:$G$453,1,FALSE)=B451,"",),"NEW")</f>
        <v/>
      </c>
      <c r="I451" s="42" t="str">
        <f>IF(H451="NEW","NEW",IF(VLOOKUP(B451,'R&amp;C_5.15.1'!$B$2:$G$453,2,FALSE)=C451,"","UPDATED"))</f>
        <v/>
      </c>
      <c r="J451" s="42" t="str">
        <f>IF(H451="NEW","NEW",IF(VLOOKUP(B451,'R&amp;C_5.15.1'!$B$2:$G$453,3,FALSE)=D451,"","UPDATED"))</f>
        <v/>
      </c>
      <c r="K451" s="42" t="str">
        <f>IF(H451="NEW","NEW",IF(VLOOKUP(B451,'R&amp;C_5.15.1'!$B$2:$G$453,4,FALSE)=E451,"","UPDATED"))</f>
        <v/>
      </c>
      <c r="L451" s="42" t="str">
        <f>IF(H451="NEW","NEW",IF(VLOOKUP(B451,'R&amp;C_5.15.1'!$B$2:$G$453,5,FALSE)=F451,"","UPDATED"))</f>
        <v/>
      </c>
      <c r="M451" s="42" t="str">
        <f>IF(H451="NEW","NEW",IF(VLOOKUP(B451,'R&amp;C_5.15.1'!$B$2:$G$453,6,FALSE)=G451,"","UPDATED"))</f>
        <v/>
      </c>
      <c r="N451" s="42" t="str">
        <f>IF(CONCATENATE(Table2[[#This Row],[Check 
Code]],Table2[[#This Row],[Check 
Funct.]],Table2[[#This Row],[Check 
Tech.]],Table2[[#This Row],[Check DROOLS]],Table2[[#This Row],[Check Domain]],Table2[[#This Row],[Check 
Tag]])="","",1)</f>
        <v/>
      </c>
    </row>
    <row r="452" spans="1:14" ht="25.5" x14ac:dyDescent="0.25">
      <c r="A452" s="51" t="s">
        <v>1571</v>
      </c>
      <c r="B452" s="49" t="s">
        <v>1572</v>
      </c>
      <c r="C452" s="50" t="s">
        <v>14</v>
      </c>
      <c r="D452" s="50" t="s">
        <v>1573</v>
      </c>
      <c r="E452" s="49" t="s">
        <v>15</v>
      </c>
      <c r="F452" s="49" t="s">
        <v>10</v>
      </c>
      <c r="G452" s="49" t="s">
        <v>1621</v>
      </c>
      <c r="H452" s="42" t="str">
        <f>IFERROR(IF(VLOOKUP(B452,'R&amp;C_5.15.1'!$B$2:$G$453,1,FALSE)=B452,"",),"NEW")</f>
        <v/>
      </c>
      <c r="I452" s="42" t="str">
        <f>IF(H452="NEW","NEW",IF(VLOOKUP(B452,'R&amp;C_5.15.1'!$B$2:$G$453,2,FALSE)=C452,"","UPDATED"))</f>
        <v/>
      </c>
      <c r="J452" s="42" t="str">
        <f>IF(H452="NEW","NEW",IF(VLOOKUP(B452,'R&amp;C_5.15.1'!$B$2:$G$453,3,FALSE)=D452,"","UPDATED"))</f>
        <v/>
      </c>
      <c r="K452" s="42" t="str">
        <f>IF(H452="NEW","NEW",IF(VLOOKUP(B452,'R&amp;C_5.15.1'!$B$2:$G$453,4,FALSE)=E452,"","UPDATED"))</f>
        <v/>
      </c>
      <c r="L452" s="42" t="str">
        <f>IF(H452="NEW","NEW",IF(VLOOKUP(B452,'R&amp;C_5.15.1'!$B$2:$G$453,5,FALSE)=F452,"","UPDATED"))</f>
        <v/>
      </c>
      <c r="M452" s="42" t="str">
        <f>IF(H452="NEW","NEW",IF(VLOOKUP(B452,'R&amp;C_5.15.1'!$B$2:$G$453,6,FALSE)=G452,"","UPDATED"))</f>
        <v/>
      </c>
      <c r="N452" s="42" t="str">
        <f>IF(CONCATENATE(Table2[[#This Row],[Check 
Code]],Table2[[#This Row],[Check 
Funct.]],Table2[[#This Row],[Check 
Tech.]],Table2[[#This Row],[Check DROOLS]],Table2[[#This Row],[Check Domain]],Table2[[#This Row],[Check 
Tag]])="","",1)</f>
        <v/>
      </c>
    </row>
    <row r="453" spans="1:14" ht="25.5" x14ac:dyDescent="0.25">
      <c r="A453" s="51" t="s">
        <v>1574</v>
      </c>
      <c r="B453" s="46" t="s">
        <v>1575</v>
      </c>
      <c r="C453" s="48" t="s">
        <v>14</v>
      </c>
      <c r="D453" s="48" t="s">
        <v>1576</v>
      </c>
      <c r="E453" s="46" t="s">
        <v>15</v>
      </c>
      <c r="F453" s="46" t="s">
        <v>10</v>
      </c>
      <c r="G453" s="46" t="s">
        <v>1593</v>
      </c>
      <c r="H453" s="42" t="str">
        <f>IFERROR(IF(VLOOKUP(B453,'R&amp;C_5.15.1'!$B$2:$G$453,1,FALSE)=B453,"",),"NEW")</f>
        <v/>
      </c>
      <c r="I453" s="42" t="str">
        <f>IF(H453="NEW","NEW",IF(VLOOKUP(B453,'R&amp;C_5.15.1'!$B$2:$G$453,2,FALSE)=C453,"","UPDATED"))</f>
        <v/>
      </c>
      <c r="J453" s="42" t="str">
        <f>IF(H453="NEW","NEW",IF(VLOOKUP(B453,'R&amp;C_5.15.1'!$B$2:$G$453,3,FALSE)=D453,"","UPDATED"))</f>
        <v/>
      </c>
      <c r="K453" s="42" t="str">
        <f>IF(H453="NEW","NEW",IF(VLOOKUP(B453,'R&amp;C_5.15.1'!$B$2:$G$453,4,FALSE)=E453,"","UPDATED"))</f>
        <v/>
      </c>
      <c r="L453" s="42" t="str">
        <f>IF(H453="NEW","NEW",IF(VLOOKUP(B453,'R&amp;C_5.15.1'!$B$2:$G$453,5,FALSE)=F453,"","UPDATED"))</f>
        <v/>
      </c>
      <c r="M453" s="42" t="str">
        <f>IF(H453="NEW","NEW",IF(VLOOKUP(B453,'R&amp;C_5.15.1'!$B$2:$G$453,6,FALSE)=G453,"","UPDATED"))</f>
        <v/>
      </c>
      <c r="N453" s="42" t="str">
        <f>IF(CONCATENATE(Table2[[#This Row],[Check 
Code]],Table2[[#This Row],[Check 
Funct.]],Table2[[#This Row],[Check 
Tech.]],Table2[[#This Row],[Check DROOLS]],Table2[[#This Row],[Check Domain]],Table2[[#This Row],[Check 
Tag]])="","",1)</f>
        <v/>
      </c>
    </row>
    <row r="454" spans="1:14" ht="25.5" x14ac:dyDescent="0.25">
      <c r="A454" s="51" t="s">
        <v>1577</v>
      </c>
      <c r="B454" s="49" t="s">
        <v>1578</v>
      </c>
      <c r="C454" s="50" t="s">
        <v>14</v>
      </c>
      <c r="D454" s="50" t="s">
        <v>1579</v>
      </c>
      <c r="E454" s="49" t="s">
        <v>9</v>
      </c>
      <c r="F454" s="49" t="s">
        <v>10</v>
      </c>
      <c r="G454" s="49" t="s">
        <v>1621</v>
      </c>
      <c r="H454" s="42" t="str">
        <f>IFERROR(IF(VLOOKUP(B454,'R&amp;C_5.15.1'!$B$2:$G$453,1,FALSE)=B454,"",),"NEW")</f>
        <v/>
      </c>
      <c r="I454" s="42" t="str">
        <f>IF(H454="NEW","NEW",IF(VLOOKUP(B454,'R&amp;C_5.15.1'!$B$2:$G$453,2,FALSE)=C454,"","UPDATED"))</f>
        <v/>
      </c>
      <c r="J454" s="42" t="str">
        <f>IF(H454="NEW","NEW",IF(VLOOKUP(B454,'R&amp;C_5.15.1'!$B$2:$G$453,3,FALSE)=D454,"","UPDATED"))</f>
        <v/>
      </c>
      <c r="K454" s="42" t="str">
        <f>IF(H454="NEW","NEW",IF(VLOOKUP(B454,'R&amp;C_5.15.1'!$B$2:$G$453,4,FALSE)=E454,"","UPDATED"))</f>
        <v/>
      </c>
      <c r="L454" s="42" t="str">
        <f>IF(H454="NEW","NEW",IF(VLOOKUP(B454,'R&amp;C_5.15.1'!$B$2:$G$453,5,FALSE)=F454,"","UPDATED"))</f>
        <v/>
      </c>
      <c r="M454" s="42" t="str">
        <f>IF(H454="NEW","NEW",IF(VLOOKUP(B454,'R&amp;C_5.15.1'!$B$2:$G$453,6,FALSE)=G454,"","UPDATED"))</f>
        <v/>
      </c>
      <c r="N454" s="42" t="str">
        <f>IF(CONCATENATE(Table2[[#This Row],[Check 
Code]],Table2[[#This Row],[Check 
Funct.]],Table2[[#This Row],[Check 
Tech.]],Table2[[#This Row],[Check DROOLS]],Table2[[#This Row],[Check Domain]],Table2[[#This Row],[Check 
Tag]])="","",1)</f>
        <v/>
      </c>
    </row>
    <row r="455" spans="1:14" ht="38.25" x14ac:dyDescent="0.25">
      <c r="A455" s="51" t="s">
        <v>1580</v>
      </c>
      <c r="B455" s="46" t="s">
        <v>1581</v>
      </c>
      <c r="C455" s="48" t="s">
        <v>14</v>
      </c>
      <c r="D455" s="48" t="s">
        <v>1582</v>
      </c>
      <c r="E455" s="46" t="s">
        <v>15</v>
      </c>
      <c r="F455" s="46" t="s">
        <v>10</v>
      </c>
      <c r="G455" s="46" t="s">
        <v>1635</v>
      </c>
      <c r="H455" s="42" t="str">
        <f>IFERROR(IF(VLOOKUP(B455,'R&amp;C_5.15.1'!$B$2:$G$453,1,FALSE)=B455,"",),"NEW")</f>
        <v/>
      </c>
      <c r="I455" s="42" t="str">
        <f>IF(H455="NEW","NEW",IF(VLOOKUP(B455,'R&amp;C_5.15.1'!$B$2:$G$453,2,FALSE)=C455,"","UPDATED"))</f>
        <v/>
      </c>
      <c r="J455" s="42" t="str">
        <f>IF(H455="NEW","NEW",IF(VLOOKUP(B455,'R&amp;C_5.15.1'!$B$2:$G$453,3,FALSE)=D455,"","UPDATED"))</f>
        <v/>
      </c>
      <c r="K455" s="42" t="str">
        <f>IF(H455="NEW","NEW",IF(VLOOKUP(B455,'R&amp;C_5.15.1'!$B$2:$G$453,4,FALSE)=E455,"","UPDATED"))</f>
        <v/>
      </c>
      <c r="L455" s="42" t="str">
        <f>IF(H455="NEW","NEW",IF(VLOOKUP(B455,'R&amp;C_5.15.1'!$B$2:$G$453,5,FALSE)=F455,"","UPDATED"))</f>
        <v/>
      </c>
      <c r="M455" s="42" t="str">
        <f>IF(H455="NEW","NEW",IF(VLOOKUP(B455,'R&amp;C_5.15.1'!$B$2:$G$453,6,FALSE)=G455,"","UPDATED"))</f>
        <v/>
      </c>
      <c r="N455" s="42" t="str">
        <f>IF(CONCATENATE(Table2[[#This Row],[Check 
Code]],Table2[[#This Row],[Check 
Funct.]],Table2[[#This Row],[Check 
Tech.]],Table2[[#This Row],[Check DROOLS]],Table2[[#This Row],[Check Domain]],Table2[[#This Row],[Check 
Tag]])="","",1)</f>
        <v/>
      </c>
    </row>
    <row r="456" spans="1:14" ht="38.25" x14ac:dyDescent="0.25">
      <c r="A456" s="51" t="s">
        <v>1583</v>
      </c>
      <c r="B456" s="49" t="s">
        <v>1584</v>
      </c>
      <c r="C456" s="50" t="s">
        <v>1585</v>
      </c>
      <c r="D456" s="50" t="s">
        <v>1585</v>
      </c>
      <c r="E456" s="49" t="s">
        <v>15</v>
      </c>
      <c r="F456" s="49" t="s">
        <v>1128</v>
      </c>
      <c r="G456" s="49" t="s">
        <v>1593</v>
      </c>
      <c r="H456" s="42" t="str">
        <f>IFERROR(IF(VLOOKUP(B456,'R&amp;C_5.15.1'!$B$2:$G$453,1,FALSE)=B456,"",),"NEW")</f>
        <v/>
      </c>
      <c r="I456" s="42" t="str">
        <f>IF(H456="NEW","NEW",IF(VLOOKUP(B456,'R&amp;C_5.15.1'!$B$2:$G$453,2,FALSE)=C456,"","UPDATED"))</f>
        <v/>
      </c>
      <c r="J456" s="42" t="str">
        <f>IF(H456="NEW","NEW",IF(VLOOKUP(B456,'R&amp;C_5.15.1'!$B$2:$G$453,3,FALSE)=D456,"","UPDATED"))</f>
        <v/>
      </c>
      <c r="K456" s="42" t="str">
        <f>IF(H456="NEW","NEW",IF(VLOOKUP(B456,'R&amp;C_5.15.1'!$B$2:$G$453,4,FALSE)=E456,"","UPDATED"))</f>
        <v/>
      </c>
      <c r="L456" s="42" t="str">
        <f>IF(H456="NEW","NEW",IF(VLOOKUP(B456,'R&amp;C_5.15.1'!$B$2:$G$453,5,FALSE)=F456,"","UPDATED"))</f>
        <v/>
      </c>
      <c r="M456" s="42" t="str">
        <f>IF(H456="NEW","NEW",IF(VLOOKUP(B456,'R&amp;C_5.15.1'!$B$2:$G$453,6,FALSE)=G456,"","UPDATED"))</f>
        <v/>
      </c>
      <c r="N456" s="42" t="str">
        <f>IF(CONCATENATE(Table2[[#This Row],[Check 
Code]],Table2[[#This Row],[Check 
Funct.]],Table2[[#This Row],[Check 
Tech.]],Table2[[#This Row],[Check DROOLS]],Table2[[#This Row],[Check Domain]],Table2[[#This Row],[Check 
Tag]])="","",1)</f>
        <v/>
      </c>
    </row>
    <row r="457" spans="1:14" ht="38.25" x14ac:dyDescent="0.25">
      <c r="A457" s="51" t="s">
        <v>1586</v>
      </c>
      <c r="B457" s="46" t="s">
        <v>1587</v>
      </c>
      <c r="C457" s="48" t="s">
        <v>1588</v>
      </c>
      <c r="D457" s="48" t="s">
        <v>1589</v>
      </c>
      <c r="E457" s="46" t="s">
        <v>15</v>
      </c>
      <c r="F457" s="46" t="s">
        <v>10</v>
      </c>
      <c r="G457" s="46" t="s">
        <v>1717</v>
      </c>
      <c r="H457" s="42" t="str">
        <f>IFERROR(IF(VLOOKUP(B457,'R&amp;C_5.15.1'!$B$2:$G$453,1,FALSE)=B457,"",),"NEW")</f>
        <v/>
      </c>
      <c r="I457" s="42" t="str">
        <f>IF(H457="NEW","NEW",IF(VLOOKUP(B457,'R&amp;C_5.15.1'!$B$2:$G$453,2,FALSE)=C457,"","UPDATED"))</f>
        <v/>
      </c>
      <c r="J457" s="42" t="str">
        <f>IF(H457="NEW","NEW",IF(VLOOKUP(B457,'R&amp;C_5.15.1'!$B$2:$G$453,3,FALSE)=D457,"","UPDATED"))</f>
        <v/>
      </c>
      <c r="K457" s="42" t="str">
        <f>IF(H457="NEW","NEW",IF(VLOOKUP(B457,'R&amp;C_5.15.1'!$B$2:$G$453,4,FALSE)=E457,"","UPDATED"))</f>
        <v/>
      </c>
      <c r="L457" s="42" t="str">
        <f>IF(H457="NEW","NEW",IF(VLOOKUP(B457,'R&amp;C_5.15.1'!$B$2:$G$453,5,FALSE)=F457,"","UPDATED"))</f>
        <v/>
      </c>
      <c r="M457" s="42" t="str">
        <f>IF(H457="NEW","NEW",IF(VLOOKUP(B457,'R&amp;C_5.15.1'!$B$2:$G$453,6,FALSE)=G457,"","UPDATED"))</f>
        <v/>
      </c>
      <c r="N457" s="42" t="str">
        <f>IF(CONCATENATE(Table2[[#This Row],[Check 
Code]],Table2[[#This Row],[Check 
Funct.]],Table2[[#This Row],[Check 
Tech.]],Table2[[#This Row],[Check DROOLS]],Table2[[#This Row],[Check Domain]],Table2[[#This Row],[Check 
Tag]])="","",1)</f>
        <v/>
      </c>
    </row>
  </sheetData>
  <mergeCells count="1">
    <mergeCell ref="H1:M1"/>
  </mergeCells>
  <printOptions horizontalCentered="1"/>
  <pageMargins left="0.31496062992125984" right="0.31496062992125984" top="0.74803149606299213" bottom="0.74803149606299213" header="0.31496062992125984" footer="0.31496062992125984"/>
  <pageSetup paperSize="8" scale="96" fitToHeight="0" orientation="landscape" r:id="rId1"/>
  <headerFooter>
    <oddHeader>&amp;LDDNTA for NCTS-P5. Release5.15.2-v2.00
REF: DDNTA_APP_Q2_R_C&amp;RAligned to DDNTA RFC-List.39</oddHeader>
    <oddFooter>&amp;LCSE 51.8.6&amp;CAppendix Q2 R/C, Tags, DROOLS Info&amp;RPage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1C24-58C8-4803-B138-3C16F6C70CE9}">
  <sheetPr>
    <pageSetUpPr fitToPage="1"/>
  </sheetPr>
  <dimension ref="A2:G453"/>
  <sheetViews>
    <sheetView showGridLines="0" zoomScale="115" zoomScaleNormal="115" workbookViewId="0">
      <pane ySplit="2" topLeftCell="A3" activePane="bottomLeft" state="frozen"/>
      <selection pane="bottomLeft" activeCell="A3" sqref="A3"/>
    </sheetView>
  </sheetViews>
  <sheetFormatPr defaultRowHeight="15" x14ac:dyDescent="0.25"/>
  <cols>
    <col min="1" max="1" width="5.5703125" customWidth="1"/>
    <col min="2" max="2" width="12.28515625" customWidth="1"/>
    <col min="3" max="4" width="68.28515625" customWidth="1"/>
    <col min="5" max="5" width="16.7109375" customWidth="1"/>
    <col min="6" max="6" width="12.5703125" customWidth="1"/>
    <col min="7" max="7" width="18.7109375" customWidth="1"/>
  </cols>
  <sheetData>
    <row r="2" spans="1:7" ht="31.5" x14ac:dyDescent="0.25">
      <c r="A2" s="35" t="s">
        <v>0</v>
      </c>
      <c r="B2" s="35" t="s">
        <v>1821</v>
      </c>
      <c r="C2" s="36" t="s">
        <v>1</v>
      </c>
      <c r="D2" s="36" t="s">
        <v>2</v>
      </c>
      <c r="E2" s="37" t="s">
        <v>3</v>
      </c>
      <c r="F2" s="36" t="s">
        <v>4</v>
      </c>
      <c r="G2" s="38" t="s">
        <v>1590</v>
      </c>
    </row>
    <row r="3" spans="1:7" ht="89.25" x14ac:dyDescent="0.25">
      <c r="A3" s="40" t="s">
        <v>5</v>
      </c>
      <c r="B3" s="40" t="s">
        <v>6</v>
      </c>
      <c r="C3" s="41" t="s">
        <v>1825</v>
      </c>
      <c r="D3" s="41" t="s">
        <v>8</v>
      </c>
      <c r="E3" s="40" t="s">
        <v>9</v>
      </c>
      <c r="F3" s="40" t="s">
        <v>10</v>
      </c>
      <c r="G3" s="40" t="s">
        <v>1591</v>
      </c>
    </row>
    <row r="4" spans="1:7" ht="38.25" x14ac:dyDescent="0.25">
      <c r="A4" s="40" t="s">
        <v>11</v>
      </c>
      <c r="B4" s="40" t="s">
        <v>12</v>
      </c>
      <c r="C4" s="41" t="s">
        <v>13</v>
      </c>
      <c r="D4" s="41" t="s">
        <v>14</v>
      </c>
      <c r="E4" s="40" t="s">
        <v>15</v>
      </c>
      <c r="F4" s="40" t="s">
        <v>10</v>
      </c>
      <c r="G4" s="40" t="s">
        <v>1592</v>
      </c>
    </row>
    <row r="5" spans="1:7" ht="63.75" x14ac:dyDescent="0.25">
      <c r="A5" s="40" t="s">
        <v>16</v>
      </c>
      <c r="B5" s="44" t="s">
        <v>17</v>
      </c>
      <c r="C5" s="45" t="s">
        <v>18</v>
      </c>
      <c r="D5" s="45" t="s">
        <v>14</v>
      </c>
      <c r="E5" s="44" t="s">
        <v>9</v>
      </c>
      <c r="F5" s="44" t="s">
        <v>10</v>
      </c>
      <c r="G5" s="44" t="s">
        <v>1593</v>
      </c>
    </row>
    <row r="6" spans="1:7" ht="63.75" x14ac:dyDescent="0.25">
      <c r="A6" s="40" t="s">
        <v>19</v>
      </c>
      <c r="B6" s="44" t="s">
        <v>20</v>
      </c>
      <c r="C6" s="45" t="s">
        <v>14</v>
      </c>
      <c r="D6" s="45" t="s">
        <v>21</v>
      </c>
      <c r="E6" s="44" t="s">
        <v>9</v>
      </c>
      <c r="F6" s="44" t="s">
        <v>10</v>
      </c>
      <c r="G6" s="44" t="s">
        <v>1826</v>
      </c>
    </row>
    <row r="7" spans="1:7" ht="63.75" x14ac:dyDescent="0.25">
      <c r="A7" s="40" t="s">
        <v>22</v>
      </c>
      <c r="B7" s="44" t="s">
        <v>23</v>
      </c>
      <c r="C7" s="45" t="s">
        <v>14</v>
      </c>
      <c r="D7" s="45" t="s">
        <v>24</v>
      </c>
      <c r="E7" s="44" t="s">
        <v>9</v>
      </c>
      <c r="F7" s="44" t="s">
        <v>10</v>
      </c>
      <c r="G7" s="44" t="s">
        <v>1826</v>
      </c>
    </row>
    <row r="8" spans="1:7" ht="63.75" x14ac:dyDescent="0.25">
      <c r="A8" s="40" t="s">
        <v>25</v>
      </c>
      <c r="B8" s="44" t="s">
        <v>26</v>
      </c>
      <c r="C8" s="45" t="s">
        <v>14</v>
      </c>
      <c r="D8" s="45" t="s">
        <v>27</v>
      </c>
      <c r="E8" s="44" t="s">
        <v>9</v>
      </c>
      <c r="F8" s="44" t="s">
        <v>10</v>
      </c>
      <c r="G8" s="44" t="s">
        <v>1826</v>
      </c>
    </row>
    <row r="9" spans="1:7" ht="63.75" x14ac:dyDescent="0.25">
      <c r="A9" s="40" t="s">
        <v>28</v>
      </c>
      <c r="B9" s="44" t="s">
        <v>29</v>
      </c>
      <c r="C9" s="45" t="s">
        <v>30</v>
      </c>
      <c r="D9" s="45" t="s">
        <v>14</v>
      </c>
      <c r="E9" s="44" t="s">
        <v>9</v>
      </c>
      <c r="F9" s="44" t="s">
        <v>10</v>
      </c>
      <c r="G9" s="44" t="s">
        <v>1593</v>
      </c>
    </row>
    <row r="10" spans="1:7" ht="63.75" x14ac:dyDescent="0.25">
      <c r="A10" s="40" t="s">
        <v>31</v>
      </c>
      <c r="B10" s="44" t="s">
        <v>32</v>
      </c>
      <c r="C10" s="45" t="s">
        <v>14</v>
      </c>
      <c r="D10" s="45" t="s">
        <v>33</v>
      </c>
      <c r="E10" s="44" t="s">
        <v>15</v>
      </c>
      <c r="F10" s="44" t="s">
        <v>10</v>
      </c>
      <c r="G10" s="44" t="s">
        <v>1827</v>
      </c>
    </row>
    <row r="11" spans="1:7" ht="216.75" x14ac:dyDescent="0.25">
      <c r="A11" s="40" t="s">
        <v>34</v>
      </c>
      <c r="B11" s="44" t="s">
        <v>35</v>
      </c>
      <c r="C11" s="45" t="s">
        <v>14</v>
      </c>
      <c r="D11" s="45" t="s">
        <v>36</v>
      </c>
      <c r="E11" s="44" t="s">
        <v>15</v>
      </c>
      <c r="F11" s="44" t="s">
        <v>10</v>
      </c>
      <c r="G11" s="44" t="s">
        <v>1827</v>
      </c>
    </row>
    <row r="12" spans="1:7" ht="89.25" x14ac:dyDescent="0.25">
      <c r="A12" s="40" t="s">
        <v>37</v>
      </c>
      <c r="B12" s="44" t="s">
        <v>38</v>
      </c>
      <c r="C12" s="45" t="s">
        <v>14</v>
      </c>
      <c r="D12" s="45" t="s">
        <v>39</v>
      </c>
      <c r="E12" s="44" t="s">
        <v>15</v>
      </c>
      <c r="F12" s="44" t="s">
        <v>10</v>
      </c>
      <c r="G12" s="44" t="s">
        <v>1827</v>
      </c>
    </row>
    <row r="13" spans="1:7" ht="140.25" x14ac:dyDescent="0.25">
      <c r="A13" s="40" t="s">
        <v>40</v>
      </c>
      <c r="B13" s="44" t="s">
        <v>41</v>
      </c>
      <c r="C13" s="45" t="s">
        <v>14</v>
      </c>
      <c r="D13" s="45" t="s">
        <v>42</v>
      </c>
      <c r="E13" s="44" t="s">
        <v>15</v>
      </c>
      <c r="F13" s="44" t="s">
        <v>10</v>
      </c>
      <c r="G13" s="44" t="s">
        <v>1827</v>
      </c>
    </row>
    <row r="14" spans="1:7" ht="127.5" x14ac:dyDescent="0.25">
      <c r="A14" s="40" t="s">
        <v>43</v>
      </c>
      <c r="B14" s="44" t="s">
        <v>44</v>
      </c>
      <c r="C14" s="45" t="s">
        <v>14</v>
      </c>
      <c r="D14" s="45" t="s">
        <v>45</v>
      </c>
      <c r="E14" s="44" t="s">
        <v>15</v>
      </c>
      <c r="F14" s="44" t="s">
        <v>10</v>
      </c>
      <c r="G14" s="44" t="s">
        <v>1596</v>
      </c>
    </row>
    <row r="15" spans="1:7" ht="63.75" x14ac:dyDescent="0.25">
      <c r="A15" s="40" t="s">
        <v>46</v>
      </c>
      <c r="B15" s="44" t="s">
        <v>47</v>
      </c>
      <c r="C15" s="45" t="s">
        <v>14</v>
      </c>
      <c r="D15" s="45" t="s">
        <v>48</v>
      </c>
      <c r="E15" s="44" t="s">
        <v>15</v>
      </c>
      <c r="F15" s="44" t="s">
        <v>10</v>
      </c>
      <c r="G15" s="44" t="s">
        <v>1597</v>
      </c>
    </row>
    <row r="16" spans="1:7" ht="140.25" x14ac:dyDescent="0.25">
      <c r="A16" s="40" t="s">
        <v>49</v>
      </c>
      <c r="B16" s="44" t="s">
        <v>50</v>
      </c>
      <c r="C16" s="45" t="s">
        <v>14</v>
      </c>
      <c r="D16" s="45" t="s">
        <v>51</v>
      </c>
      <c r="E16" s="44" t="s">
        <v>15</v>
      </c>
      <c r="F16" s="44" t="s">
        <v>10</v>
      </c>
      <c r="G16" s="44" t="s">
        <v>1598</v>
      </c>
    </row>
    <row r="17" spans="1:7" ht="114.75" x14ac:dyDescent="0.25">
      <c r="A17" s="40" t="s">
        <v>52</v>
      </c>
      <c r="B17" s="44" t="s">
        <v>53</v>
      </c>
      <c r="C17" s="45" t="s">
        <v>14</v>
      </c>
      <c r="D17" s="45" t="s">
        <v>54</v>
      </c>
      <c r="E17" s="44" t="s">
        <v>15</v>
      </c>
      <c r="F17" s="44" t="s">
        <v>10</v>
      </c>
      <c r="G17" s="44" t="s">
        <v>1593</v>
      </c>
    </row>
    <row r="18" spans="1:7" ht="51" x14ac:dyDescent="0.25">
      <c r="A18" s="40" t="s">
        <v>55</v>
      </c>
      <c r="B18" s="44" t="s">
        <v>56</v>
      </c>
      <c r="C18" s="45" t="s">
        <v>14</v>
      </c>
      <c r="D18" s="45" t="s">
        <v>57</v>
      </c>
      <c r="E18" s="44" t="s">
        <v>15</v>
      </c>
      <c r="F18" s="44" t="s">
        <v>10</v>
      </c>
      <c r="G18" s="44" t="s">
        <v>1599</v>
      </c>
    </row>
    <row r="19" spans="1:7" ht="51" x14ac:dyDescent="0.25">
      <c r="A19" s="40" t="s">
        <v>58</v>
      </c>
      <c r="B19" s="44" t="s">
        <v>59</v>
      </c>
      <c r="C19" s="45" t="s">
        <v>14</v>
      </c>
      <c r="D19" s="45" t="s">
        <v>60</v>
      </c>
      <c r="E19" s="44" t="s">
        <v>15</v>
      </c>
      <c r="F19" s="44" t="s">
        <v>10</v>
      </c>
      <c r="G19" s="44" t="s">
        <v>1600</v>
      </c>
    </row>
    <row r="20" spans="1:7" ht="63.75" x14ac:dyDescent="0.25">
      <c r="A20" s="40" t="s">
        <v>61</v>
      </c>
      <c r="B20" s="44" t="s">
        <v>62</v>
      </c>
      <c r="C20" s="45" t="s">
        <v>63</v>
      </c>
      <c r="D20" s="45" t="s">
        <v>64</v>
      </c>
      <c r="E20" s="44" t="s">
        <v>15</v>
      </c>
      <c r="F20" s="44" t="s">
        <v>10</v>
      </c>
      <c r="G20" s="44" t="s">
        <v>1600</v>
      </c>
    </row>
    <row r="21" spans="1:7" ht="51" x14ac:dyDescent="0.25">
      <c r="A21" s="40" t="s">
        <v>65</v>
      </c>
      <c r="B21" s="44" t="s">
        <v>66</v>
      </c>
      <c r="C21" s="45" t="s">
        <v>14</v>
      </c>
      <c r="D21" s="45" t="s">
        <v>67</v>
      </c>
      <c r="E21" s="44" t="s">
        <v>15</v>
      </c>
      <c r="F21" s="44" t="s">
        <v>10</v>
      </c>
      <c r="G21" s="44" t="s">
        <v>1599</v>
      </c>
    </row>
    <row r="22" spans="1:7" ht="76.5" x14ac:dyDescent="0.25">
      <c r="A22" s="40" t="s">
        <v>68</v>
      </c>
      <c r="B22" s="44" t="s">
        <v>69</v>
      </c>
      <c r="C22" s="45" t="s">
        <v>14</v>
      </c>
      <c r="D22" s="45" t="s">
        <v>70</v>
      </c>
      <c r="E22" s="44" t="s">
        <v>9</v>
      </c>
      <c r="F22" s="44" t="s">
        <v>10</v>
      </c>
      <c r="G22" s="44" t="e">
        <v>#N/A</v>
      </c>
    </row>
    <row r="23" spans="1:7" ht="409.5" x14ac:dyDescent="0.25">
      <c r="A23" s="40" t="s">
        <v>71</v>
      </c>
      <c r="B23" s="44" t="s">
        <v>72</v>
      </c>
      <c r="C23" s="45" t="s">
        <v>14</v>
      </c>
      <c r="D23" s="45" t="s">
        <v>73</v>
      </c>
      <c r="E23" s="44" t="s">
        <v>15</v>
      </c>
      <c r="F23" s="44" t="s">
        <v>10</v>
      </c>
      <c r="G23" s="44" t="s">
        <v>1601</v>
      </c>
    </row>
    <row r="24" spans="1:7" ht="331.5" x14ac:dyDescent="0.25">
      <c r="A24" s="40" t="s">
        <v>74</v>
      </c>
      <c r="B24" s="44" t="s">
        <v>75</v>
      </c>
      <c r="C24" s="45" t="s">
        <v>14</v>
      </c>
      <c r="D24" s="45" t="s">
        <v>76</v>
      </c>
      <c r="E24" s="44" t="s">
        <v>9</v>
      </c>
      <c r="F24" s="44" t="s">
        <v>10</v>
      </c>
      <c r="G24" s="44" t="s">
        <v>1602</v>
      </c>
    </row>
    <row r="25" spans="1:7" ht="153" x14ac:dyDescent="0.25">
      <c r="A25" s="40" t="s">
        <v>77</v>
      </c>
      <c r="B25" s="44" t="s">
        <v>78</v>
      </c>
      <c r="C25" s="45" t="s">
        <v>14</v>
      </c>
      <c r="D25" s="45" t="s">
        <v>79</v>
      </c>
      <c r="E25" s="44" t="s">
        <v>15</v>
      </c>
      <c r="F25" s="44" t="s">
        <v>10</v>
      </c>
      <c r="G25" s="44" t="s">
        <v>1603</v>
      </c>
    </row>
    <row r="26" spans="1:7" ht="165.75" x14ac:dyDescent="0.25">
      <c r="A26" s="40" t="s">
        <v>80</v>
      </c>
      <c r="B26" s="44" t="s">
        <v>81</v>
      </c>
      <c r="C26" s="45" t="s">
        <v>14</v>
      </c>
      <c r="D26" s="45" t="s">
        <v>82</v>
      </c>
      <c r="E26" s="44" t="s">
        <v>15</v>
      </c>
      <c r="F26" s="44" t="s">
        <v>10</v>
      </c>
      <c r="G26" s="44" t="s">
        <v>1604</v>
      </c>
    </row>
    <row r="27" spans="1:7" ht="140.25" x14ac:dyDescent="0.25">
      <c r="A27" s="40" t="s">
        <v>83</v>
      </c>
      <c r="B27" s="44" t="s">
        <v>84</v>
      </c>
      <c r="C27" s="45" t="s">
        <v>14</v>
      </c>
      <c r="D27" s="45" t="s">
        <v>85</v>
      </c>
      <c r="E27" s="44" t="s">
        <v>15</v>
      </c>
      <c r="F27" s="44" t="s">
        <v>10</v>
      </c>
      <c r="G27" s="44" t="s">
        <v>1605</v>
      </c>
    </row>
    <row r="28" spans="1:7" ht="102" x14ac:dyDescent="0.25">
      <c r="A28" s="40" t="s">
        <v>86</v>
      </c>
      <c r="B28" s="44" t="s">
        <v>87</v>
      </c>
      <c r="C28" s="45" t="s">
        <v>14</v>
      </c>
      <c r="D28" s="45" t="s">
        <v>88</v>
      </c>
      <c r="E28" s="44" t="s">
        <v>9</v>
      </c>
      <c r="F28" s="44" t="s">
        <v>10</v>
      </c>
      <c r="G28" s="44" t="s">
        <v>1606</v>
      </c>
    </row>
    <row r="29" spans="1:7" ht="63.75" x14ac:dyDescent="0.25">
      <c r="A29" s="40" t="s">
        <v>89</v>
      </c>
      <c r="B29" s="44" t="s">
        <v>90</v>
      </c>
      <c r="C29" s="45" t="s">
        <v>14</v>
      </c>
      <c r="D29" s="45" t="s">
        <v>91</v>
      </c>
      <c r="E29" s="44" t="s">
        <v>15</v>
      </c>
      <c r="F29" s="44" t="s">
        <v>10</v>
      </c>
      <c r="G29" s="44" t="s">
        <v>1603</v>
      </c>
    </row>
    <row r="30" spans="1:7" ht="76.5" x14ac:dyDescent="0.25">
      <c r="A30" s="40" t="s">
        <v>92</v>
      </c>
      <c r="B30" s="44" t="s">
        <v>93</v>
      </c>
      <c r="C30" s="45" t="s">
        <v>14</v>
      </c>
      <c r="D30" s="45" t="s">
        <v>94</v>
      </c>
      <c r="E30" s="44" t="s">
        <v>15</v>
      </c>
      <c r="F30" s="44" t="s">
        <v>10</v>
      </c>
      <c r="G30" s="44" t="s">
        <v>1605</v>
      </c>
    </row>
    <row r="31" spans="1:7" ht="127.5" x14ac:dyDescent="0.25">
      <c r="A31" s="40" t="s">
        <v>95</v>
      </c>
      <c r="B31" s="44" t="s">
        <v>96</v>
      </c>
      <c r="C31" s="45" t="s">
        <v>14</v>
      </c>
      <c r="D31" s="45" t="s">
        <v>97</v>
      </c>
      <c r="E31" s="44" t="s">
        <v>9</v>
      </c>
      <c r="F31" s="44" t="s">
        <v>10</v>
      </c>
      <c r="G31" s="44" t="s">
        <v>1607</v>
      </c>
    </row>
    <row r="32" spans="1:7" ht="255" x14ac:dyDescent="0.25">
      <c r="A32" s="40" t="s">
        <v>98</v>
      </c>
      <c r="B32" s="44" t="s">
        <v>99</v>
      </c>
      <c r="C32" s="45" t="s">
        <v>14</v>
      </c>
      <c r="D32" s="45" t="s">
        <v>100</v>
      </c>
      <c r="E32" s="44" t="s">
        <v>15</v>
      </c>
      <c r="F32" s="44" t="s">
        <v>10</v>
      </c>
      <c r="G32" s="44" t="s">
        <v>1608</v>
      </c>
    </row>
    <row r="33" spans="1:7" ht="191.25" x14ac:dyDescent="0.25">
      <c r="A33" s="40" t="s">
        <v>101</v>
      </c>
      <c r="B33" s="44" t="s">
        <v>102</v>
      </c>
      <c r="C33" s="45" t="s">
        <v>14</v>
      </c>
      <c r="D33" s="45" t="s">
        <v>103</v>
      </c>
      <c r="E33" s="44" t="s">
        <v>15</v>
      </c>
      <c r="F33" s="44" t="s">
        <v>10</v>
      </c>
      <c r="G33" s="44" t="s">
        <v>1599</v>
      </c>
    </row>
    <row r="34" spans="1:7" ht="114.75" x14ac:dyDescent="0.25">
      <c r="A34" s="40" t="s">
        <v>104</v>
      </c>
      <c r="B34" s="44" t="s">
        <v>105</v>
      </c>
      <c r="C34" s="45" t="s">
        <v>14</v>
      </c>
      <c r="D34" s="45" t="s">
        <v>106</v>
      </c>
      <c r="E34" s="44" t="s">
        <v>9</v>
      </c>
      <c r="F34" s="44" t="s">
        <v>10</v>
      </c>
      <c r="G34" s="44" t="s">
        <v>1607</v>
      </c>
    </row>
    <row r="35" spans="1:7" ht="51" x14ac:dyDescent="0.25">
      <c r="A35" s="40" t="s">
        <v>107</v>
      </c>
      <c r="B35" s="44" t="s">
        <v>108</v>
      </c>
      <c r="C35" s="45" t="s">
        <v>14</v>
      </c>
      <c r="D35" s="45" t="s">
        <v>109</v>
      </c>
      <c r="E35" s="44" t="s">
        <v>15</v>
      </c>
      <c r="F35" s="44" t="s">
        <v>10</v>
      </c>
      <c r="G35" s="44" t="s">
        <v>1607</v>
      </c>
    </row>
    <row r="36" spans="1:7" ht="76.5" x14ac:dyDescent="0.25">
      <c r="A36" s="40" t="s">
        <v>110</v>
      </c>
      <c r="B36" s="44" t="s">
        <v>111</v>
      </c>
      <c r="C36" s="45" t="s">
        <v>14</v>
      </c>
      <c r="D36" s="45" t="s">
        <v>112</v>
      </c>
      <c r="E36" s="44" t="s">
        <v>15</v>
      </c>
      <c r="F36" s="44" t="s">
        <v>10</v>
      </c>
      <c r="G36" s="44" t="s">
        <v>1603</v>
      </c>
    </row>
    <row r="37" spans="1:7" ht="63.75" x14ac:dyDescent="0.25">
      <c r="A37" s="40" t="s">
        <v>113</v>
      </c>
      <c r="B37" s="44" t="s">
        <v>114</v>
      </c>
      <c r="C37" s="45" t="s">
        <v>14</v>
      </c>
      <c r="D37" s="45" t="s">
        <v>115</v>
      </c>
      <c r="E37" s="44" t="s">
        <v>15</v>
      </c>
      <c r="F37" s="44" t="s">
        <v>10</v>
      </c>
      <c r="G37" s="44" t="s">
        <v>1608</v>
      </c>
    </row>
    <row r="38" spans="1:7" ht="63.75" x14ac:dyDescent="0.25">
      <c r="A38" s="40" t="s">
        <v>116</v>
      </c>
      <c r="B38" s="44" t="s">
        <v>117</v>
      </c>
      <c r="C38" s="45" t="s">
        <v>14</v>
      </c>
      <c r="D38" s="45" t="s">
        <v>118</v>
      </c>
      <c r="E38" s="44" t="s">
        <v>15</v>
      </c>
      <c r="F38" s="44" t="s">
        <v>10</v>
      </c>
      <c r="G38" s="44" t="s">
        <v>1603</v>
      </c>
    </row>
    <row r="39" spans="1:7" ht="102" x14ac:dyDescent="0.25">
      <c r="A39" s="40" t="s">
        <v>119</v>
      </c>
      <c r="B39" s="44" t="s">
        <v>120</v>
      </c>
      <c r="C39" s="45" t="s">
        <v>14</v>
      </c>
      <c r="D39" s="45" t="s">
        <v>121</v>
      </c>
      <c r="E39" s="44" t="s">
        <v>15</v>
      </c>
      <c r="F39" s="44" t="s">
        <v>10</v>
      </c>
      <c r="G39" s="44" t="s">
        <v>1608</v>
      </c>
    </row>
    <row r="40" spans="1:7" ht="127.5" x14ac:dyDescent="0.25">
      <c r="A40" s="40" t="s">
        <v>122</v>
      </c>
      <c r="B40" s="44" t="s">
        <v>123</v>
      </c>
      <c r="C40" s="45" t="s">
        <v>14</v>
      </c>
      <c r="D40" s="45" t="s">
        <v>124</v>
      </c>
      <c r="E40" s="44" t="s">
        <v>15</v>
      </c>
      <c r="F40" s="44" t="s">
        <v>10</v>
      </c>
      <c r="G40" s="44" t="s">
        <v>1607</v>
      </c>
    </row>
    <row r="41" spans="1:7" ht="127.5" x14ac:dyDescent="0.25">
      <c r="A41" s="40" t="s">
        <v>125</v>
      </c>
      <c r="B41" s="44" t="s">
        <v>126</v>
      </c>
      <c r="C41" s="45" t="s">
        <v>14</v>
      </c>
      <c r="D41" s="45" t="s">
        <v>127</v>
      </c>
      <c r="E41" s="44" t="s">
        <v>15</v>
      </c>
      <c r="F41" s="44" t="s">
        <v>10</v>
      </c>
      <c r="G41" s="44" t="s">
        <v>1599</v>
      </c>
    </row>
    <row r="42" spans="1:7" ht="51" x14ac:dyDescent="0.25">
      <c r="A42" s="40" t="s">
        <v>128</v>
      </c>
      <c r="B42" s="44" t="s">
        <v>129</v>
      </c>
      <c r="C42" s="45" t="s">
        <v>14</v>
      </c>
      <c r="D42" s="45" t="s">
        <v>130</v>
      </c>
      <c r="E42" s="44" t="s">
        <v>15</v>
      </c>
      <c r="F42" s="44" t="s">
        <v>10</v>
      </c>
      <c r="G42" s="44" t="s">
        <v>1600</v>
      </c>
    </row>
    <row r="43" spans="1:7" ht="51" x14ac:dyDescent="0.25">
      <c r="A43" s="40" t="s">
        <v>131</v>
      </c>
      <c r="B43" s="44" t="s">
        <v>132</v>
      </c>
      <c r="C43" s="45" t="s">
        <v>14</v>
      </c>
      <c r="D43" s="45" t="s">
        <v>133</v>
      </c>
      <c r="E43" s="44" t="s">
        <v>15</v>
      </c>
      <c r="F43" s="44" t="s">
        <v>10</v>
      </c>
      <c r="G43" s="44" t="s">
        <v>1609</v>
      </c>
    </row>
    <row r="44" spans="1:7" ht="127.5" x14ac:dyDescent="0.25">
      <c r="A44" s="40" t="s">
        <v>134</v>
      </c>
      <c r="B44" s="44" t="s">
        <v>135</v>
      </c>
      <c r="C44" s="45" t="s">
        <v>14</v>
      </c>
      <c r="D44" s="45" t="s">
        <v>136</v>
      </c>
      <c r="E44" s="44" t="s">
        <v>9</v>
      </c>
      <c r="F44" s="44" t="s">
        <v>10</v>
      </c>
      <c r="G44" s="44" t="s">
        <v>1610</v>
      </c>
    </row>
    <row r="45" spans="1:7" ht="127.5" x14ac:dyDescent="0.25">
      <c r="A45" s="40" t="s">
        <v>137</v>
      </c>
      <c r="B45" s="44" t="s">
        <v>138</v>
      </c>
      <c r="C45" s="45" t="s">
        <v>14</v>
      </c>
      <c r="D45" s="45" t="s">
        <v>139</v>
      </c>
      <c r="E45" s="44" t="s">
        <v>9</v>
      </c>
      <c r="F45" s="44" t="s">
        <v>10</v>
      </c>
      <c r="G45" s="44" t="s">
        <v>1593</v>
      </c>
    </row>
    <row r="46" spans="1:7" ht="51" x14ac:dyDescent="0.25">
      <c r="A46" s="40" t="s">
        <v>140</v>
      </c>
      <c r="B46" s="44" t="s">
        <v>141</v>
      </c>
      <c r="C46" s="45" t="s">
        <v>14</v>
      </c>
      <c r="D46" s="45" t="s">
        <v>142</v>
      </c>
      <c r="E46" s="44" t="s">
        <v>15</v>
      </c>
      <c r="F46" s="44" t="s">
        <v>10</v>
      </c>
      <c r="G46" s="44" t="s">
        <v>1607</v>
      </c>
    </row>
    <row r="47" spans="1:7" ht="229.5" x14ac:dyDescent="0.25">
      <c r="A47" s="40" t="s">
        <v>143</v>
      </c>
      <c r="B47" s="44" t="s">
        <v>144</v>
      </c>
      <c r="C47" s="45" t="s">
        <v>14</v>
      </c>
      <c r="D47" s="45" t="s">
        <v>145</v>
      </c>
      <c r="E47" s="44" t="s">
        <v>9</v>
      </c>
      <c r="F47" s="44" t="s">
        <v>10</v>
      </c>
      <c r="G47" s="44" t="s">
        <v>1593</v>
      </c>
    </row>
    <row r="48" spans="1:7" ht="63.75" x14ac:dyDescent="0.25">
      <c r="A48" s="40" t="s">
        <v>146</v>
      </c>
      <c r="B48" s="44" t="s">
        <v>147</v>
      </c>
      <c r="C48" s="45" t="s">
        <v>14</v>
      </c>
      <c r="D48" s="45" t="s">
        <v>148</v>
      </c>
      <c r="E48" s="44" t="s">
        <v>15</v>
      </c>
      <c r="F48" s="44" t="s">
        <v>10</v>
      </c>
      <c r="G48" s="44" t="s">
        <v>1611</v>
      </c>
    </row>
    <row r="49" spans="1:7" ht="114.75" x14ac:dyDescent="0.25">
      <c r="A49" s="40" t="s">
        <v>149</v>
      </c>
      <c r="B49" s="44" t="s">
        <v>150</v>
      </c>
      <c r="C49" s="45" t="s">
        <v>14</v>
      </c>
      <c r="D49" s="45" t="s">
        <v>151</v>
      </c>
      <c r="E49" s="44" t="s">
        <v>15</v>
      </c>
      <c r="F49" s="44" t="s">
        <v>10</v>
      </c>
      <c r="G49" s="44" t="s">
        <v>1597</v>
      </c>
    </row>
    <row r="50" spans="1:7" ht="89.25" x14ac:dyDescent="0.25">
      <c r="A50" s="40" t="s">
        <v>152</v>
      </c>
      <c r="B50" s="44" t="s">
        <v>153</v>
      </c>
      <c r="C50" s="45" t="s">
        <v>14</v>
      </c>
      <c r="D50" s="45" t="s">
        <v>154</v>
      </c>
      <c r="E50" s="44" t="s">
        <v>15</v>
      </c>
      <c r="F50" s="44" t="s">
        <v>10</v>
      </c>
      <c r="G50" s="44" t="s">
        <v>1612</v>
      </c>
    </row>
    <row r="51" spans="1:7" ht="127.5" x14ac:dyDescent="0.25">
      <c r="A51" s="40" t="s">
        <v>155</v>
      </c>
      <c r="B51" s="44" t="s">
        <v>156</v>
      </c>
      <c r="C51" s="45" t="s">
        <v>14</v>
      </c>
      <c r="D51" s="45" t="s">
        <v>157</v>
      </c>
      <c r="E51" s="44" t="s">
        <v>15</v>
      </c>
      <c r="F51" s="44" t="s">
        <v>10</v>
      </c>
      <c r="G51" s="44" t="s">
        <v>1597</v>
      </c>
    </row>
    <row r="52" spans="1:7" ht="114.75" x14ac:dyDescent="0.25">
      <c r="A52" s="40" t="s">
        <v>158</v>
      </c>
      <c r="B52" s="44" t="s">
        <v>159</v>
      </c>
      <c r="C52" s="45" t="s">
        <v>14</v>
      </c>
      <c r="D52" s="45" t="s">
        <v>160</v>
      </c>
      <c r="E52" s="44" t="s">
        <v>15</v>
      </c>
      <c r="F52" s="44" t="s">
        <v>10</v>
      </c>
      <c r="G52" s="44" t="s">
        <v>1593</v>
      </c>
    </row>
    <row r="53" spans="1:7" ht="89.25" x14ac:dyDescent="0.25">
      <c r="A53" s="40" t="s">
        <v>161</v>
      </c>
      <c r="B53" s="44" t="s">
        <v>162</v>
      </c>
      <c r="C53" s="45" t="s">
        <v>14</v>
      </c>
      <c r="D53" s="45" t="s">
        <v>163</v>
      </c>
      <c r="E53" s="44" t="s">
        <v>15</v>
      </c>
      <c r="F53" s="44" t="s">
        <v>10</v>
      </c>
      <c r="G53" s="44" t="s">
        <v>1593</v>
      </c>
    </row>
    <row r="54" spans="1:7" ht="114.75" x14ac:dyDescent="0.25">
      <c r="A54" s="40" t="s">
        <v>164</v>
      </c>
      <c r="B54" s="44" t="s">
        <v>165</v>
      </c>
      <c r="C54" s="45" t="s">
        <v>14</v>
      </c>
      <c r="D54" s="45" t="s">
        <v>166</v>
      </c>
      <c r="E54" s="44" t="s">
        <v>15</v>
      </c>
      <c r="F54" s="44" t="s">
        <v>10</v>
      </c>
      <c r="G54" s="44" t="s">
        <v>1607</v>
      </c>
    </row>
    <row r="55" spans="1:7" ht="153" x14ac:dyDescent="0.25">
      <c r="A55" s="40" t="s">
        <v>167</v>
      </c>
      <c r="B55" s="44" t="s">
        <v>168</v>
      </c>
      <c r="C55" s="45" t="s">
        <v>14</v>
      </c>
      <c r="D55" s="45" t="s">
        <v>169</v>
      </c>
      <c r="E55" s="44" t="s">
        <v>15</v>
      </c>
      <c r="F55" s="44" t="s">
        <v>10</v>
      </c>
      <c r="G55" s="44" t="s">
        <v>1605</v>
      </c>
    </row>
    <row r="56" spans="1:7" ht="216.75" x14ac:dyDescent="0.25">
      <c r="A56" s="40" t="s">
        <v>170</v>
      </c>
      <c r="B56" s="44" t="s">
        <v>171</v>
      </c>
      <c r="C56" s="45" t="s">
        <v>14</v>
      </c>
      <c r="D56" s="45" t="s">
        <v>172</v>
      </c>
      <c r="E56" s="44" t="s">
        <v>15</v>
      </c>
      <c r="F56" s="44" t="s">
        <v>10</v>
      </c>
      <c r="G56" s="44" t="s">
        <v>1605</v>
      </c>
    </row>
    <row r="57" spans="1:7" ht="102" x14ac:dyDescent="0.25">
      <c r="A57" s="40" t="s">
        <v>173</v>
      </c>
      <c r="B57" s="44" t="s">
        <v>174</v>
      </c>
      <c r="C57" s="45" t="s">
        <v>14</v>
      </c>
      <c r="D57" s="45" t="s">
        <v>175</v>
      </c>
      <c r="E57" s="44" t="s">
        <v>15</v>
      </c>
      <c r="F57" s="44" t="s">
        <v>10</v>
      </c>
      <c r="G57" s="44" t="s">
        <v>1593</v>
      </c>
    </row>
    <row r="58" spans="1:7" ht="102" x14ac:dyDescent="0.25">
      <c r="A58" s="40" t="s">
        <v>176</v>
      </c>
      <c r="B58" s="44" t="s">
        <v>177</v>
      </c>
      <c r="C58" s="45" t="s">
        <v>14</v>
      </c>
      <c r="D58" s="45" t="s">
        <v>178</v>
      </c>
      <c r="E58" s="44" t="s">
        <v>15</v>
      </c>
      <c r="F58" s="44" t="s">
        <v>10</v>
      </c>
      <c r="G58" s="44" t="s">
        <v>1593</v>
      </c>
    </row>
    <row r="59" spans="1:7" ht="102" x14ac:dyDescent="0.25">
      <c r="A59" s="40" t="s">
        <v>179</v>
      </c>
      <c r="B59" s="44" t="s">
        <v>180</v>
      </c>
      <c r="C59" s="45" t="s">
        <v>14</v>
      </c>
      <c r="D59" s="45" t="s">
        <v>181</v>
      </c>
      <c r="E59" s="44" t="s">
        <v>15</v>
      </c>
      <c r="F59" s="44" t="s">
        <v>10</v>
      </c>
      <c r="G59" s="44" t="s">
        <v>1608</v>
      </c>
    </row>
    <row r="60" spans="1:7" ht="127.5" x14ac:dyDescent="0.25">
      <c r="A60" s="40" t="s">
        <v>182</v>
      </c>
      <c r="B60" s="44" t="s">
        <v>183</v>
      </c>
      <c r="C60" s="45" t="s">
        <v>14</v>
      </c>
      <c r="D60" s="45" t="s">
        <v>184</v>
      </c>
      <c r="E60" s="44" t="s">
        <v>15</v>
      </c>
      <c r="F60" s="44" t="s">
        <v>10</v>
      </c>
      <c r="G60" s="44" t="s">
        <v>1607</v>
      </c>
    </row>
    <row r="61" spans="1:7" ht="38.25" x14ac:dyDescent="0.25">
      <c r="A61" s="40" t="s">
        <v>185</v>
      </c>
      <c r="B61" s="44" t="s">
        <v>186</v>
      </c>
      <c r="C61" s="45" t="s">
        <v>14</v>
      </c>
      <c r="D61" s="45" t="s">
        <v>187</v>
      </c>
      <c r="E61" s="44" t="s">
        <v>9</v>
      </c>
      <c r="F61" s="44" t="s">
        <v>10</v>
      </c>
      <c r="G61" s="44" t="s">
        <v>1609</v>
      </c>
    </row>
    <row r="62" spans="1:7" ht="38.25" x14ac:dyDescent="0.25">
      <c r="A62" s="40" t="s">
        <v>188</v>
      </c>
      <c r="B62" s="44" t="s">
        <v>189</v>
      </c>
      <c r="C62" s="45" t="s">
        <v>14</v>
      </c>
      <c r="D62" s="45" t="s">
        <v>190</v>
      </c>
      <c r="E62" s="44" t="s">
        <v>9</v>
      </c>
      <c r="F62" s="44" t="s">
        <v>10</v>
      </c>
      <c r="G62" s="44" t="s">
        <v>1613</v>
      </c>
    </row>
    <row r="63" spans="1:7" ht="51" x14ac:dyDescent="0.25">
      <c r="A63" s="40" t="s">
        <v>191</v>
      </c>
      <c r="B63" s="44" t="s">
        <v>192</v>
      </c>
      <c r="C63" s="45" t="s">
        <v>14</v>
      </c>
      <c r="D63" s="45" t="s">
        <v>193</v>
      </c>
      <c r="E63" s="44" t="s">
        <v>15</v>
      </c>
      <c r="F63" s="44" t="s">
        <v>10</v>
      </c>
      <c r="G63" s="44" t="s">
        <v>1614</v>
      </c>
    </row>
    <row r="64" spans="1:7" ht="51" x14ac:dyDescent="0.25">
      <c r="A64" s="40" t="s">
        <v>194</v>
      </c>
      <c r="B64" s="44" t="s">
        <v>195</v>
      </c>
      <c r="C64" s="45" t="s">
        <v>14</v>
      </c>
      <c r="D64" s="45" t="s">
        <v>196</v>
      </c>
      <c r="E64" s="44" t="s">
        <v>15</v>
      </c>
      <c r="F64" s="44" t="s">
        <v>10</v>
      </c>
      <c r="G64" s="44" t="s">
        <v>1615</v>
      </c>
    </row>
    <row r="65" spans="1:7" ht="51" x14ac:dyDescent="0.25">
      <c r="A65" s="40" t="s">
        <v>197</v>
      </c>
      <c r="B65" s="44" t="s">
        <v>198</v>
      </c>
      <c r="C65" s="45" t="s">
        <v>14</v>
      </c>
      <c r="D65" s="45" t="s">
        <v>199</v>
      </c>
      <c r="E65" s="44" t="s">
        <v>15</v>
      </c>
      <c r="F65" s="44" t="s">
        <v>10</v>
      </c>
      <c r="G65" s="44" t="s">
        <v>1615</v>
      </c>
    </row>
    <row r="66" spans="1:7" ht="63.75" x14ac:dyDescent="0.25">
      <c r="A66" s="40" t="s">
        <v>200</v>
      </c>
      <c r="B66" s="44" t="s">
        <v>201</v>
      </c>
      <c r="C66" s="45" t="s">
        <v>14</v>
      </c>
      <c r="D66" s="45" t="s">
        <v>202</v>
      </c>
      <c r="E66" s="44" t="s">
        <v>15</v>
      </c>
      <c r="F66" s="44" t="s">
        <v>10</v>
      </c>
      <c r="G66" s="44" t="s">
        <v>1616</v>
      </c>
    </row>
    <row r="67" spans="1:7" ht="76.5" x14ac:dyDescent="0.25">
      <c r="A67" s="40" t="s">
        <v>203</v>
      </c>
      <c r="B67" s="44" t="s">
        <v>204</v>
      </c>
      <c r="C67" s="45" t="s">
        <v>14</v>
      </c>
      <c r="D67" s="45" t="s">
        <v>205</v>
      </c>
      <c r="E67" s="44" t="s">
        <v>9</v>
      </c>
      <c r="F67" s="44" t="s">
        <v>10</v>
      </c>
      <c r="G67" s="44" t="e">
        <v>#N/A</v>
      </c>
    </row>
    <row r="68" spans="1:7" ht="51" x14ac:dyDescent="0.25">
      <c r="A68" s="40" t="s">
        <v>206</v>
      </c>
      <c r="B68" s="44" t="s">
        <v>207</v>
      </c>
      <c r="C68" s="45" t="s">
        <v>14</v>
      </c>
      <c r="D68" s="45" t="s">
        <v>208</v>
      </c>
      <c r="E68" s="44" t="s">
        <v>15</v>
      </c>
      <c r="F68" s="44" t="s">
        <v>10</v>
      </c>
      <c r="G68" s="44" t="s">
        <v>1615</v>
      </c>
    </row>
    <row r="69" spans="1:7" ht="408" x14ac:dyDescent="0.25">
      <c r="A69" s="40" t="s">
        <v>209</v>
      </c>
      <c r="B69" s="44" t="s">
        <v>210</v>
      </c>
      <c r="C69" s="45" t="s">
        <v>14</v>
      </c>
      <c r="D69" s="45" t="s">
        <v>211</v>
      </c>
      <c r="E69" s="44" t="s">
        <v>9</v>
      </c>
      <c r="F69" s="44" t="s">
        <v>10</v>
      </c>
      <c r="G69" s="44" t="s">
        <v>1617</v>
      </c>
    </row>
    <row r="70" spans="1:7" ht="76.5" x14ac:dyDescent="0.25">
      <c r="A70" s="40" t="s">
        <v>212</v>
      </c>
      <c r="B70" s="44" t="s">
        <v>213</v>
      </c>
      <c r="C70" s="45" t="s">
        <v>14</v>
      </c>
      <c r="D70" s="45" t="s">
        <v>214</v>
      </c>
      <c r="E70" s="44" t="s">
        <v>9</v>
      </c>
      <c r="F70" s="44" t="s">
        <v>10</v>
      </c>
      <c r="G70" s="44" t="e">
        <v>#N/A</v>
      </c>
    </row>
    <row r="71" spans="1:7" ht="409.5" x14ac:dyDescent="0.25">
      <c r="A71" s="40" t="s">
        <v>215</v>
      </c>
      <c r="B71" s="44" t="s">
        <v>222</v>
      </c>
      <c r="C71" s="45" t="s">
        <v>14</v>
      </c>
      <c r="D71" s="45" t="s">
        <v>223</v>
      </c>
      <c r="E71" s="44" t="s">
        <v>15</v>
      </c>
      <c r="F71" s="44" t="s">
        <v>10</v>
      </c>
      <c r="G71" s="44" t="s">
        <v>1618</v>
      </c>
    </row>
    <row r="72" spans="1:7" ht="51" x14ac:dyDescent="0.25">
      <c r="A72" s="40" t="s">
        <v>218</v>
      </c>
      <c r="B72" s="44" t="s">
        <v>225</v>
      </c>
      <c r="C72" s="45" t="s">
        <v>14</v>
      </c>
      <c r="D72" s="45" t="s">
        <v>226</v>
      </c>
      <c r="E72" s="44" t="s">
        <v>15</v>
      </c>
      <c r="F72" s="44" t="s">
        <v>10</v>
      </c>
      <c r="G72" s="44" t="s">
        <v>1827</v>
      </c>
    </row>
    <row r="73" spans="1:7" ht="51" x14ac:dyDescent="0.25">
      <c r="A73" s="40" t="s">
        <v>221</v>
      </c>
      <c r="B73" s="44" t="s">
        <v>228</v>
      </c>
      <c r="C73" s="45" t="s">
        <v>14</v>
      </c>
      <c r="D73" s="45" t="s">
        <v>229</v>
      </c>
      <c r="E73" s="44" t="s">
        <v>15</v>
      </c>
      <c r="F73" s="44" t="s">
        <v>10</v>
      </c>
      <c r="G73" s="44" t="s">
        <v>1614</v>
      </c>
    </row>
    <row r="74" spans="1:7" ht="216.75" x14ac:dyDescent="0.25">
      <c r="A74" s="40" t="s">
        <v>224</v>
      </c>
      <c r="B74" s="44" t="s">
        <v>231</v>
      </c>
      <c r="C74" s="45" t="s">
        <v>14</v>
      </c>
      <c r="D74" s="45" t="s">
        <v>232</v>
      </c>
      <c r="E74" s="44" t="s">
        <v>15</v>
      </c>
      <c r="F74" s="44" t="s">
        <v>10</v>
      </c>
      <c r="G74" s="44" t="s">
        <v>1618</v>
      </c>
    </row>
    <row r="75" spans="1:7" ht="395.25" x14ac:dyDescent="0.25">
      <c r="A75" s="40" t="s">
        <v>227</v>
      </c>
      <c r="B75" s="44" t="s">
        <v>234</v>
      </c>
      <c r="C75" s="45" t="s">
        <v>1828</v>
      </c>
      <c r="D75" s="45" t="s">
        <v>1829</v>
      </c>
      <c r="E75" s="44" t="s">
        <v>15</v>
      </c>
      <c r="F75" s="44" t="s">
        <v>10</v>
      </c>
      <c r="G75" s="44" t="s">
        <v>1620</v>
      </c>
    </row>
    <row r="76" spans="1:7" ht="153" x14ac:dyDescent="0.25">
      <c r="A76" s="40" t="s">
        <v>230</v>
      </c>
      <c r="B76" s="44" t="s">
        <v>238</v>
      </c>
      <c r="C76" s="45" t="s">
        <v>239</v>
      </c>
      <c r="D76" s="45" t="s">
        <v>240</v>
      </c>
      <c r="E76" s="44" t="s">
        <v>15</v>
      </c>
      <c r="F76" s="44" t="s">
        <v>10</v>
      </c>
      <c r="G76" s="44" t="s">
        <v>1621</v>
      </c>
    </row>
    <row r="77" spans="1:7" ht="76.5" x14ac:dyDescent="0.25">
      <c r="A77" s="40" t="s">
        <v>233</v>
      </c>
      <c r="B77" s="44" t="s">
        <v>242</v>
      </c>
      <c r="C77" s="45" t="s">
        <v>243</v>
      </c>
      <c r="D77" s="45" t="s">
        <v>244</v>
      </c>
      <c r="E77" s="44" t="s">
        <v>15</v>
      </c>
      <c r="F77" s="44" t="s">
        <v>10</v>
      </c>
      <c r="G77" s="44" t="s">
        <v>1622</v>
      </c>
    </row>
    <row r="78" spans="1:7" ht="51" x14ac:dyDescent="0.25">
      <c r="A78" s="40" t="s">
        <v>237</v>
      </c>
      <c r="B78" s="44" t="s">
        <v>246</v>
      </c>
      <c r="C78" s="45" t="s">
        <v>247</v>
      </c>
      <c r="D78" s="45" t="s">
        <v>248</v>
      </c>
      <c r="E78" s="44" t="s">
        <v>15</v>
      </c>
      <c r="F78" s="44" t="s">
        <v>10</v>
      </c>
      <c r="G78" s="44" t="s">
        <v>1623</v>
      </c>
    </row>
    <row r="79" spans="1:7" ht="38.25" x14ac:dyDescent="0.25">
      <c r="A79" s="40" t="s">
        <v>241</v>
      </c>
      <c r="B79" s="44" t="s">
        <v>250</v>
      </c>
      <c r="C79" s="45" t="s">
        <v>251</v>
      </c>
      <c r="D79" s="45" t="s">
        <v>252</v>
      </c>
      <c r="E79" s="44" t="s">
        <v>15</v>
      </c>
      <c r="F79" s="44" t="s">
        <v>10</v>
      </c>
      <c r="G79" s="44" t="s">
        <v>1621</v>
      </c>
    </row>
    <row r="80" spans="1:7" ht="38.25" x14ac:dyDescent="0.25">
      <c r="A80" s="40" t="s">
        <v>245</v>
      </c>
      <c r="B80" s="44" t="s">
        <v>254</v>
      </c>
      <c r="C80" s="45" t="s">
        <v>255</v>
      </c>
      <c r="D80" s="45" t="s">
        <v>256</v>
      </c>
      <c r="E80" s="44" t="s">
        <v>15</v>
      </c>
      <c r="F80" s="44" t="s">
        <v>10</v>
      </c>
      <c r="G80" s="44" t="s">
        <v>1621</v>
      </c>
    </row>
    <row r="81" spans="1:7" ht="76.5" x14ac:dyDescent="0.25">
      <c r="A81" s="40" t="s">
        <v>249</v>
      </c>
      <c r="B81" s="44" t="s">
        <v>258</v>
      </c>
      <c r="C81" s="45" t="s">
        <v>259</v>
      </c>
      <c r="D81" s="45" t="s">
        <v>260</v>
      </c>
      <c r="E81" s="44" t="s">
        <v>15</v>
      </c>
      <c r="F81" s="44" t="s">
        <v>10</v>
      </c>
      <c r="G81" s="44" t="s">
        <v>1624</v>
      </c>
    </row>
    <row r="82" spans="1:7" ht="114.75" x14ac:dyDescent="0.25">
      <c r="A82" s="40" t="s">
        <v>253</v>
      </c>
      <c r="B82" s="44" t="s">
        <v>262</v>
      </c>
      <c r="C82" s="45" t="s">
        <v>263</v>
      </c>
      <c r="D82" s="45" t="s">
        <v>264</v>
      </c>
      <c r="E82" s="44" t="s">
        <v>15</v>
      </c>
      <c r="F82" s="44" t="s">
        <v>10</v>
      </c>
      <c r="G82" s="44" t="s">
        <v>1625</v>
      </c>
    </row>
    <row r="83" spans="1:7" ht="63.75" x14ac:dyDescent="0.25">
      <c r="A83" s="40" t="s">
        <v>257</v>
      </c>
      <c r="B83" s="44" t="s">
        <v>266</v>
      </c>
      <c r="C83" s="45" t="s">
        <v>267</v>
      </c>
      <c r="D83" s="45" t="s">
        <v>268</v>
      </c>
      <c r="E83" s="44" t="s">
        <v>15</v>
      </c>
      <c r="F83" s="44" t="s">
        <v>10</v>
      </c>
      <c r="G83" s="44" t="s">
        <v>1623</v>
      </c>
    </row>
    <row r="84" spans="1:7" ht="178.5" x14ac:dyDescent="0.25">
      <c r="A84" s="40" t="s">
        <v>261</v>
      </c>
      <c r="B84" s="44" t="s">
        <v>270</v>
      </c>
      <c r="C84" s="45" t="s">
        <v>271</v>
      </c>
      <c r="D84" s="45" t="s">
        <v>272</v>
      </c>
      <c r="E84" s="44" t="s">
        <v>15</v>
      </c>
      <c r="F84" s="44" t="s">
        <v>10</v>
      </c>
      <c r="G84" s="44" t="s">
        <v>1701</v>
      </c>
    </row>
    <row r="85" spans="1:7" ht="38.25" x14ac:dyDescent="0.25">
      <c r="A85" s="40" t="s">
        <v>265</v>
      </c>
      <c r="B85" s="44" t="s">
        <v>274</v>
      </c>
      <c r="C85" s="45" t="s">
        <v>275</v>
      </c>
      <c r="D85" s="45" t="s">
        <v>276</v>
      </c>
      <c r="E85" s="44" t="s">
        <v>15</v>
      </c>
      <c r="F85" s="44" t="s">
        <v>10</v>
      </c>
      <c r="G85" s="44" t="s">
        <v>1627</v>
      </c>
    </row>
    <row r="86" spans="1:7" ht="409.5" x14ac:dyDescent="0.25">
      <c r="A86" s="40" t="s">
        <v>269</v>
      </c>
      <c r="B86" s="44" t="s">
        <v>278</v>
      </c>
      <c r="C86" s="45" t="s">
        <v>279</v>
      </c>
      <c r="D86" s="45" t="s">
        <v>280</v>
      </c>
      <c r="E86" s="44" t="s">
        <v>15</v>
      </c>
      <c r="F86" s="44" t="s">
        <v>10</v>
      </c>
      <c r="G86" s="44" t="s">
        <v>1628</v>
      </c>
    </row>
    <row r="87" spans="1:7" ht="344.25" x14ac:dyDescent="0.25">
      <c r="A87" s="40" t="s">
        <v>273</v>
      </c>
      <c r="B87" s="44" t="s">
        <v>282</v>
      </c>
      <c r="C87" s="45" t="s">
        <v>1830</v>
      </c>
      <c r="D87" s="45" t="s">
        <v>1831</v>
      </c>
      <c r="E87" s="44" t="s">
        <v>15</v>
      </c>
      <c r="F87" s="44" t="s">
        <v>10</v>
      </c>
      <c r="G87" s="44" t="s">
        <v>1629</v>
      </c>
    </row>
    <row r="88" spans="1:7" ht="63.75" x14ac:dyDescent="0.25">
      <c r="A88" s="40" t="s">
        <v>277</v>
      </c>
      <c r="B88" s="44" t="s">
        <v>286</v>
      </c>
      <c r="C88" s="45" t="s">
        <v>287</v>
      </c>
      <c r="D88" s="45" t="s">
        <v>288</v>
      </c>
      <c r="E88" s="44" t="s">
        <v>15</v>
      </c>
      <c r="F88" s="44" t="s">
        <v>10</v>
      </c>
      <c r="G88" s="44" t="s">
        <v>1630</v>
      </c>
    </row>
    <row r="89" spans="1:7" ht="76.5" x14ac:dyDescent="0.25">
      <c r="A89" s="40" t="s">
        <v>281</v>
      </c>
      <c r="B89" s="44" t="s">
        <v>290</v>
      </c>
      <c r="C89" s="45" t="s">
        <v>291</v>
      </c>
      <c r="D89" s="45" t="s">
        <v>292</v>
      </c>
      <c r="E89" s="44" t="s">
        <v>15</v>
      </c>
      <c r="F89" s="44" t="s">
        <v>10</v>
      </c>
      <c r="G89" s="44" t="s">
        <v>1631</v>
      </c>
    </row>
    <row r="90" spans="1:7" ht="76.5" x14ac:dyDescent="0.25">
      <c r="A90" s="40" t="s">
        <v>285</v>
      </c>
      <c r="B90" s="44" t="s">
        <v>294</v>
      </c>
      <c r="C90" s="45" t="s">
        <v>295</v>
      </c>
      <c r="D90" s="45" t="s">
        <v>296</v>
      </c>
      <c r="E90" s="44" t="s">
        <v>15</v>
      </c>
      <c r="F90" s="44" t="s">
        <v>10</v>
      </c>
      <c r="G90" s="44" t="s">
        <v>1632</v>
      </c>
    </row>
    <row r="91" spans="1:7" ht="306" x14ac:dyDescent="0.25">
      <c r="A91" s="40" t="s">
        <v>289</v>
      </c>
      <c r="B91" s="44" t="s">
        <v>298</v>
      </c>
      <c r="C91" s="45" t="s">
        <v>299</v>
      </c>
      <c r="D91" s="45" t="s">
        <v>300</v>
      </c>
      <c r="E91" s="44" t="s">
        <v>15</v>
      </c>
      <c r="F91" s="44" t="s">
        <v>10</v>
      </c>
      <c r="G91" s="44" t="s">
        <v>1632</v>
      </c>
    </row>
    <row r="92" spans="1:7" ht="51" x14ac:dyDescent="0.25">
      <c r="A92" s="40" t="s">
        <v>293</v>
      </c>
      <c r="B92" s="44" t="s">
        <v>302</v>
      </c>
      <c r="C92" s="45" t="s">
        <v>303</v>
      </c>
      <c r="D92" s="45" t="s">
        <v>304</v>
      </c>
      <c r="E92" s="44" t="s">
        <v>15</v>
      </c>
      <c r="F92" s="44" t="s">
        <v>10</v>
      </c>
      <c r="G92" s="44" t="s">
        <v>1593</v>
      </c>
    </row>
    <row r="93" spans="1:7" ht="89.25" x14ac:dyDescent="0.25">
      <c r="A93" s="40" t="s">
        <v>297</v>
      </c>
      <c r="B93" s="44" t="s">
        <v>306</v>
      </c>
      <c r="C93" s="45" t="s">
        <v>307</v>
      </c>
      <c r="D93" s="45" t="s">
        <v>308</v>
      </c>
      <c r="E93" s="44" t="s">
        <v>15</v>
      </c>
      <c r="F93" s="44" t="s">
        <v>10</v>
      </c>
      <c r="G93" s="44" t="s">
        <v>1593</v>
      </c>
    </row>
    <row r="94" spans="1:7" ht="38.25" x14ac:dyDescent="0.25">
      <c r="A94" s="40" t="s">
        <v>301</v>
      </c>
      <c r="B94" s="44" t="s">
        <v>310</v>
      </c>
      <c r="C94" s="45" t="s">
        <v>311</v>
      </c>
      <c r="D94" s="45" t="s">
        <v>312</v>
      </c>
      <c r="E94" s="44" t="s">
        <v>15</v>
      </c>
      <c r="F94" s="44" t="s">
        <v>10</v>
      </c>
      <c r="G94" s="44" t="s">
        <v>1633</v>
      </c>
    </row>
    <row r="95" spans="1:7" ht="38.25" x14ac:dyDescent="0.25">
      <c r="A95" s="40" t="s">
        <v>305</v>
      </c>
      <c r="B95" s="44" t="s">
        <v>314</v>
      </c>
      <c r="C95" s="45" t="s">
        <v>315</v>
      </c>
      <c r="D95" s="45" t="s">
        <v>316</v>
      </c>
      <c r="E95" s="44" t="s">
        <v>15</v>
      </c>
      <c r="F95" s="44" t="s">
        <v>10</v>
      </c>
      <c r="G95" s="44" t="s">
        <v>1593</v>
      </c>
    </row>
    <row r="96" spans="1:7" ht="38.25" x14ac:dyDescent="0.25">
      <c r="A96" s="40" t="s">
        <v>309</v>
      </c>
      <c r="B96" s="44" t="s">
        <v>318</v>
      </c>
      <c r="C96" s="45" t="s">
        <v>319</v>
      </c>
      <c r="D96" s="45" t="s">
        <v>320</v>
      </c>
      <c r="E96" s="44" t="s">
        <v>15</v>
      </c>
      <c r="F96" s="44" t="s">
        <v>10</v>
      </c>
      <c r="G96" s="44" t="s">
        <v>1593</v>
      </c>
    </row>
    <row r="97" spans="1:7" ht="38.25" x14ac:dyDescent="0.25">
      <c r="A97" s="40" t="s">
        <v>313</v>
      </c>
      <c r="B97" s="44" t="s">
        <v>322</v>
      </c>
      <c r="C97" s="45" t="s">
        <v>323</v>
      </c>
      <c r="D97" s="45" t="s">
        <v>324</v>
      </c>
      <c r="E97" s="44" t="s">
        <v>15</v>
      </c>
      <c r="F97" s="44" t="s">
        <v>10</v>
      </c>
      <c r="G97" s="44" t="s">
        <v>1593</v>
      </c>
    </row>
    <row r="98" spans="1:7" ht="63.75" x14ac:dyDescent="0.25">
      <c r="A98" s="40" t="s">
        <v>317</v>
      </c>
      <c r="B98" s="44" t="s">
        <v>326</v>
      </c>
      <c r="C98" s="45" t="s">
        <v>327</v>
      </c>
      <c r="D98" s="45" t="s">
        <v>328</v>
      </c>
      <c r="E98" s="44" t="s">
        <v>15</v>
      </c>
      <c r="F98" s="44" t="s">
        <v>10</v>
      </c>
      <c r="G98" s="44" t="s">
        <v>1593</v>
      </c>
    </row>
    <row r="99" spans="1:7" ht="38.25" x14ac:dyDescent="0.25">
      <c r="A99" s="40" t="s">
        <v>321</v>
      </c>
      <c r="B99" s="44" t="s">
        <v>330</v>
      </c>
      <c r="C99" s="45" t="s">
        <v>331</v>
      </c>
      <c r="D99" s="45" t="s">
        <v>332</v>
      </c>
      <c r="E99" s="44" t="s">
        <v>15</v>
      </c>
      <c r="F99" s="44" t="s">
        <v>10</v>
      </c>
      <c r="G99" s="44" t="s">
        <v>1593</v>
      </c>
    </row>
    <row r="100" spans="1:7" ht="127.5" x14ac:dyDescent="0.25">
      <c r="A100" s="40" t="s">
        <v>325</v>
      </c>
      <c r="B100" s="44" t="s">
        <v>334</v>
      </c>
      <c r="C100" s="45" t="s">
        <v>335</v>
      </c>
      <c r="D100" s="45" t="s">
        <v>336</v>
      </c>
      <c r="E100" s="44" t="s">
        <v>15</v>
      </c>
      <c r="F100" s="44" t="s">
        <v>10</v>
      </c>
      <c r="G100" s="44" t="s">
        <v>1632</v>
      </c>
    </row>
    <row r="101" spans="1:7" ht="102" x14ac:dyDescent="0.25">
      <c r="A101" s="40" t="s">
        <v>329</v>
      </c>
      <c r="B101" s="44" t="s">
        <v>338</v>
      </c>
      <c r="C101" s="45" t="s">
        <v>339</v>
      </c>
      <c r="D101" s="45" t="s">
        <v>340</v>
      </c>
      <c r="E101" s="44" t="s">
        <v>15</v>
      </c>
      <c r="F101" s="44" t="s">
        <v>10</v>
      </c>
      <c r="G101" s="44" t="s">
        <v>1634</v>
      </c>
    </row>
    <row r="102" spans="1:7" ht="102" x14ac:dyDescent="0.25">
      <c r="A102" s="40" t="s">
        <v>333</v>
      </c>
      <c r="B102" s="44" t="s">
        <v>342</v>
      </c>
      <c r="C102" s="45" t="s">
        <v>343</v>
      </c>
      <c r="D102" s="45" t="s">
        <v>344</v>
      </c>
      <c r="E102" s="44" t="s">
        <v>15</v>
      </c>
      <c r="F102" s="44" t="s">
        <v>10</v>
      </c>
      <c r="G102" s="44" t="s">
        <v>1635</v>
      </c>
    </row>
    <row r="103" spans="1:7" ht="38.25" x14ac:dyDescent="0.25">
      <c r="A103" s="40" t="s">
        <v>337</v>
      </c>
      <c r="B103" s="44" t="s">
        <v>346</v>
      </c>
      <c r="C103" s="45" t="s">
        <v>347</v>
      </c>
      <c r="D103" s="45" t="s">
        <v>348</v>
      </c>
      <c r="E103" s="44" t="s">
        <v>15</v>
      </c>
      <c r="F103" s="44" t="s">
        <v>10</v>
      </c>
      <c r="G103" s="44" t="s">
        <v>1636</v>
      </c>
    </row>
    <row r="104" spans="1:7" ht="127.5" x14ac:dyDescent="0.25">
      <c r="A104" s="40" t="s">
        <v>341</v>
      </c>
      <c r="B104" s="44" t="s">
        <v>350</v>
      </c>
      <c r="C104" s="45" t="s">
        <v>351</v>
      </c>
      <c r="D104" s="45" t="s">
        <v>352</v>
      </c>
      <c r="E104" s="44" t="s">
        <v>15</v>
      </c>
      <c r="F104" s="44" t="s">
        <v>10</v>
      </c>
      <c r="G104" s="44" t="s">
        <v>1635</v>
      </c>
    </row>
    <row r="105" spans="1:7" ht="102" x14ac:dyDescent="0.25">
      <c r="A105" s="40" t="s">
        <v>345</v>
      </c>
      <c r="B105" s="44" t="s">
        <v>354</v>
      </c>
      <c r="C105" s="45" t="s">
        <v>355</v>
      </c>
      <c r="D105" s="45" t="s">
        <v>356</v>
      </c>
      <c r="E105" s="44" t="s">
        <v>15</v>
      </c>
      <c r="F105" s="44" t="s">
        <v>10</v>
      </c>
      <c r="G105" s="44" t="s">
        <v>1593</v>
      </c>
    </row>
    <row r="106" spans="1:7" ht="63.75" x14ac:dyDescent="0.25">
      <c r="A106" s="40" t="s">
        <v>349</v>
      </c>
      <c r="B106" s="44" t="s">
        <v>358</v>
      </c>
      <c r="C106" s="45" t="s">
        <v>359</v>
      </c>
      <c r="D106" s="45" t="s">
        <v>360</v>
      </c>
      <c r="E106" s="44" t="s">
        <v>15</v>
      </c>
      <c r="F106" s="44" t="s">
        <v>10</v>
      </c>
      <c r="G106" s="44" t="s">
        <v>1593</v>
      </c>
    </row>
    <row r="107" spans="1:7" ht="191.25" x14ac:dyDescent="0.25">
      <c r="A107" s="40" t="s">
        <v>353</v>
      </c>
      <c r="B107" s="44" t="s">
        <v>362</v>
      </c>
      <c r="C107" s="45" t="s">
        <v>363</v>
      </c>
      <c r="D107" s="45" t="s">
        <v>364</v>
      </c>
      <c r="E107" s="44" t="s">
        <v>15</v>
      </c>
      <c r="F107" s="44" t="s">
        <v>10</v>
      </c>
      <c r="G107" s="44" t="s">
        <v>1593</v>
      </c>
    </row>
    <row r="108" spans="1:7" ht="204" x14ac:dyDescent="0.25">
      <c r="A108" s="40" t="s">
        <v>357</v>
      </c>
      <c r="B108" s="44" t="s">
        <v>366</v>
      </c>
      <c r="C108" s="45" t="s">
        <v>367</v>
      </c>
      <c r="D108" s="45" t="s">
        <v>368</v>
      </c>
      <c r="E108" s="44" t="s">
        <v>15</v>
      </c>
      <c r="F108" s="44" t="s">
        <v>10</v>
      </c>
      <c r="G108" s="44" t="s">
        <v>1593</v>
      </c>
    </row>
    <row r="109" spans="1:7" ht="63.75" x14ac:dyDescent="0.25">
      <c r="A109" s="40" t="s">
        <v>361</v>
      </c>
      <c r="B109" s="44" t="s">
        <v>370</v>
      </c>
      <c r="C109" s="45" t="s">
        <v>371</v>
      </c>
      <c r="D109" s="45" t="s">
        <v>372</v>
      </c>
      <c r="E109" s="44" t="s">
        <v>15</v>
      </c>
      <c r="F109" s="44" t="s">
        <v>10</v>
      </c>
      <c r="G109" s="44" t="s">
        <v>1621</v>
      </c>
    </row>
    <row r="110" spans="1:7" ht="38.25" x14ac:dyDescent="0.25">
      <c r="A110" s="40" t="s">
        <v>365</v>
      </c>
      <c r="B110" s="44" t="s">
        <v>374</v>
      </c>
      <c r="C110" s="45" t="s">
        <v>375</v>
      </c>
      <c r="D110" s="45" t="s">
        <v>376</v>
      </c>
      <c r="E110" s="44" t="s">
        <v>15</v>
      </c>
      <c r="F110" s="44" t="s">
        <v>10</v>
      </c>
      <c r="G110" s="44" t="s">
        <v>1593</v>
      </c>
    </row>
    <row r="111" spans="1:7" ht="114.75" x14ac:dyDescent="0.25">
      <c r="A111" s="40" t="s">
        <v>369</v>
      </c>
      <c r="B111" s="44" t="s">
        <v>378</v>
      </c>
      <c r="C111" s="45" t="s">
        <v>379</v>
      </c>
      <c r="D111" s="45" t="s">
        <v>380</v>
      </c>
      <c r="E111" s="44" t="s">
        <v>15</v>
      </c>
      <c r="F111" s="44" t="s">
        <v>10</v>
      </c>
      <c r="G111" s="44" t="s">
        <v>1630</v>
      </c>
    </row>
    <row r="112" spans="1:7" ht="409.5" x14ac:dyDescent="0.25">
      <c r="A112" s="40" t="s">
        <v>373</v>
      </c>
      <c r="B112" s="44" t="s">
        <v>382</v>
      </c>
      <c r="C112" s="45" t="s">
        <v>383</v>
      </c>
      <c r="D112" s="45" t="s">
        <v>384</v>
      </c>
      <c r="E112" s="44" t="s">
        <v>9</v>
      </c>
      <c r="F112" s="44" t="s">
        <v>10</v>
      </c>
      <c r="G112" s="44" t="s">
        <v>1637</v>
      </c>
    </row>
    <row r="113" spans="1:7" ht="165.75" x14ac:dyDescent="0.25">
      <c r="A113" s="40" t="s">
        <v>377</v>
      </c>
      <c r="B113" s="44" t="s">
        <v>386</v>
      </c>
      <c r="C113" s="45" t="s">
        <v>387</v>
      </c>
      <c r="D113" s="45" t="s">
        <v>388</v>
      </c>
      <c r="E113" s="44" t="s">
        <v>15</v>
      </c>
      <c r="F113" s="44" t="s">
        <v>10</v>
      </c>
      <c r="G113" s="44" t="s">
        <v>1621</v>
      </c>
    </row>
    <row r="114" spans="1:7" ht="63.75" x14ac:dyDescent="0.25">
      <c r="A114" s="40" t="s">
        <v>381</v>
      </c>
      <c r="B114" s="44" t="s">
        <v>390</v>
      </c>
      <c r="C114" s="45" t="s">
        <v>391</v>
      </c>
      <c r="D114" s="45" t="s">
        <v>392</v>
      </c>
      <c r="E114" s="44" t="s">
        <v>15</v>
      </c>
      <c r="F114" s="44" t="s">
        <v>10</v>
      </c>
      <c r="G114" s="44" t="s">
        <v>1621</v>
      </c>
    </row>
    <row r="115" spans="1:7" ht="38.25" x14ac:dyDescent="0.25">
      <c r="A115" s="40" t="s">
        <v>385</v>
      </c>
      <c r="B115" s="44" t="s">
        <v>394</v>
      </c>
      <c r="C115" s="45" t="s">
        <v>395</v>
      </c>
      <c r="D115" s="45" t="s">
        <v>396</v>
      </c>
      <c r="E115" s="44" t="s">
        <v>15</v>
      </c>
      <c r="F115" s="44" t="s">
        <v>10</v>
      </c>
      <c r="G115" s="44" t="s">
        <v>1593</v>
      </c>
    </row>
    <row r="116" spans="1:7" ht="76.5" x14ac:dyDescent="0.25">
      <c r="A116" s="40" t="s">
        <v>389</v>
      </c>
      <c r="B116" s="44" t="s">
        <v>398</v>
      </c>
      <c r="C116" s="45" t="s">
        <v>399</v>
      </c>
      <c r="D116" s="45" t="s">
        <v>400</v>
      </c>
      <c r="E116" s="44" t="s">
        <v>15</v>
      </c>
      <c r="F116" s="44" t="s">
        <v>10</v>
      </c>
      <c r="G116" s="44" t="s">
        <v>1593</v>
      </c>
    </row>
    <row r="117" spans="1:7" ht="331.5" x14ac:dyDescent="0.25">
      <c r="A117" s="40" t="s">
        <v>393</v>
      </c>
      <c r="B117" s="44" t="s">
        <v>402</v>
      </c>
      <c r="C117" s="45" t="s">
        <v>403</v>
      </c>
      <c r="D117" s="45" t="s">
        <v>404</v>
      </c>
      <c r="E117" s="44" t="s">
        <v>15</v>
      </c>
      <c r="F117" s="44" t="s">
        <v>10</v>
      </c>
      <c r="G117" s="44" t="s">
        <v>1593</v>
      </c>
    </row>
    <row r="118" spans="1:7" ht="63.75" x14ac:dyDescent="0.25">
      <c r="A118" s="40" t="s">
        <v>397</v>
      </c>
      <c r="B118" s="44" t="s">
        <v>406</v>
      </c>
      <c r="C118" s="45" t="s">
        <v>407</v>
      </c>
      <c r="D118" s="45" t="s">
        <v>408</v>
      </c>
      <c r="E118" s="44" t="s">
        <v>15</v>
      </c>
      <c r="F118" s="44" t="s">
        <v>10</v>
      </c>
      <c r="G118" s="44" t="s">
        <v>1593</v>
      </c>
    </row>
    <row r="119" spans="1:7" ht="63.75" x14ac:dyDescent="0.25">
      <c r="A119" s="40" t="s">
        <v>401</v>
      </c>
      <c r="B119" s="44" t="s">
        <v>410</v>
      </c>
      <c r="C119" s="45" t="s">
        <v>411</v>
      </c>
      <c r="D119" s="45" t="s">
        <v>412</v>
      </c>
      <c r="E119" s="44" t="s">
        <v>15</v>
      </c>
      <c r="F119" s="44" t="s">
        <v>10</v>
      </c>
      <c r="G119" s="44" t="s">
        <v>1593</v>
      </c>
    </row>
    <row r="120" spans="1:7" ht="114.75" x14ac:dyDescent="0.25">
      <c r="A120" s="40" t="s">
        <v>405</v>
      </c>
      <c r="B120" s="44" t="s">
        <v>414</v>
      </c>
      <c r="C120" s="45" t="s">
        <v>415</v>
      </c>
      <c r="D120" s="45" t="s">
        <v>416</v>
      </c>
      <c r="E120" s="44" t="s">
        <v>15</v>
      </c>
      <c r="F120" s="44" t="s">
        <v>10</v>
      </c>
      <c r="G120" s="44" t="s">
        <v>1593</v>
      </c>
    </row>
    <row r="121" spans="1:7" ht="38.25" x14ac:dyDescent="0.25">
      <c r="A121" s="40" t="s">
        <v>409</v>
      </c>
      <c r="B121" s="44" t="s">
        <v>418</v>
      </c>
      <c r="C121" s="45" t="s">
        <v>419</v>
      </c>
      <c r="D121" s="45" t="s">
        <v>420</v>
      </c>
      <c r="E121" s="44" t="s">
        <v>15</v>
      </c>
      <c r="F121" s="44" t="s">
        <v>10</v>
      </c>
      <c r="G121" s="44" t="s">
        <v>1593</v>
      </c>
    </row>
    <row r="122" spans="1:7" ht="63.75" x14ac:dyDescent="0.25">
      <c r="A122" s="40" t="s">
        <v>413</v>
      </c>
      <c r="B122" s="44" t="s">
        <v>422</v>
      </c>
      <c r="C122" s="45" t="s">
        <v>423</v>
      </c>
      <c r="D122" s="45" t="s">
        <v>424</v>
      </c>
      <c r="E122" s="44" t="s">
        <v>15</v>
      </c>
      <c r="F122" s="44" t="s">
        <v>10</v>
      </c>
      <c r="G122" s="44" t="s">
        <v>1621</v>
      </c>
    </row>
    <row r="123" spans="1:7" ht="38.25" x14ac:dyDescent="0.25">
      <c r="A123" s="40" t="s">
        <v>417</v>
      </c>
      <c r="B123" s="44" t="s">
        <v>426</v>
      </c>
      <c r="C123" s="45" t="s">
        <v>427</v>
      </c>
      <c r="D123" s="45" t="s">
        <v>428</v>
      </c>
      <c r="E123" s="44" t="s">
        <v>15</v>
      </c>
      <c r="F123" s="44" t="s">
        <v>10</v>
      </c>
      <c r="G123" s="44" t="s">
        <v>1621</v>
      </c>
    </row>
    <row r="124" spans="1:7" ht="178.5" x14ac:dyDescent="0.25">
      <c r="A124" s="40" t="s">
        <v>421</v>
      </c>
      <c r="B124" s="44" t="s">
        <v>430</v>
      </c>
      <c r="C124" s="45" t="s">
        <v>431</v>
      </c>
      <c r="D124" s="45" t="s">
        <v>432</v>
      </c>
      <c r="E124" s="44" t="s">
        <v>15</v>
      </c>
      <c r="F124" s="44" t="s">
        <v>10</v>
      </c>
      <c r="G124" s="44" t="s">
        <v>1623</v>
      </c>
    </row>
    <row r="125" spans="1:7" ht="76.5" x14ac:dyDescent="0.25">
      <c r="A125" s="40" t="s">
        <v>425</v>
      </c>
      <c r="B125" s="44" t="s">
        <v>434</v>
      </c>
      <c r="C125" s="45" t="s">
        <v>435</v>
      </c>
      <c r="D125" s="45" t="s">
        <v>436</v>
      </c>
      <c r="E125" s="44" t="s">
        <v>15</v>
      </c>
      <c r="F125" s="44" t="s">
        <v>10</v>
      </c>
      <c r="G125" s="44" t="s">
        <v>1635</v>
      </c>
    </row>
    <row r="126" spans="1:7" ht="140.25" x14ac:dyDescent="0.25">
      <c r="A126" s="40" t="s">
        <v>429</v>
      </c>
      <c r="B126" s="44" t="s">
        <v>438</v>
      </c>
      <c r="C126" s="45" t="s">
        <v>439</v>
      </c>
      <c r="D126" s="45" t="s">
        <v>440</v>
      </c>
      <c r="E126" s="44" t="s">
        <v>15</v>
      </c>
      <c r="F126" s="44" t="s">
        <v>10</v>
      </c>
      <c r="G126" s="44" t="s">
        <v>1627</v>
      </c>
    </row>
    <row r="127" spans="1:7" ht="102" x14ac:dyDescent="0.25">
      <c r="A127" s="40" t="s">
        <v>433</v>
      </c>
      <c r="B127" s="44" t="s">
        <v>442</v>
      </c>
      <c r="C127" s="45" t="s">
        <v>1832</v>
      </c>
      <c r="D127" s="45" t="s">
        <v>1833</v>
      </c>
      <c r="E127" s="44" t="s">
        <v>15</v>
      </c>
      <c r="F127" s="44" t="s">
        <v>10</v>
      </c>
      <c r="G127" s="44" t="s">
        <v>1632</v>
      </c>
    </row>
    <row r="128" spans="1:7" ht="63.75" x14ac:dyDescent="0.25">
      <c r="A128" s="40" t="s">
        <v>437</v>
      </c>
      <c r="B128" s="44" t="s">
        <v>446</v>
      </c>
      <c r="C128" s="45" t="s">
        <v>447</v>
      </c>
      <c r="D128" s="45" t="s">
        <v>448</v>
      </c>
      <c r="E128" s="44" t="s">
        <v>15</v>
      </c>
      <c r="F128" s="44" t="s">
        <v>10</v>
      </c>
      <c r="G128" s="44" t="s">
        <v>1632</v>
      </c>
    </row>
    <row r="129" spans="1:7" ht="51" x14ac:dyDescent="0.25">
      <c r="A129" s="40" t="s">
        <v>441</v>
      </c>
      <c r="B129" s="44" t="s">
        <v>450</v>
      </c>
      <c r="C129" s="45" t="s">
        <v>451</v>
      </c>
      <c r="D129" s="45" t="s">
        <v>452</v>
      </c>
      <c r="E129" s="44" t="s">
        <v>15</v>
      </c>
      <c r="F129" s="44" t="s">
        <v>10</v>
      </c>
      <c r="G129" s="44" t="s">
        <v>1593</v>
      </c>
    </row>
    <row r="130" spans="1:7" ht="63.75" x14ac:dyDescent="0.25">
      <c r="A130" s="40" t="s">
        <v>445</v>
      </c>
      <c r="B130" s="44" t="s">
        <v>454</v>
      </c>
      <c r="C130" s="45" t="s">
        <v>1834</v>
      </c>
      <c r="D130" s="45" t="s">
        <v>456</v>
      </c>
      <c r="E130" s="44" t="s">
        <v>15</v>
      </c>
      <c r="F130" s="44" t="s">
        <v>10</v>
      </c>
      <c r="G130" s="44" t="s">
        <v>1593</v>
      </c>
    </row>
    <row r="131" spans="1:7" ht="38.25" x14ac:dyDescent="0.25">
      <c r="A131" s="40" t="s">
        <v>449</v>
      </c>
      <c r="B131" s="44" t="s">
        <v>458</v>
      </c>
      <c r="C131" s="45" t="s">
        <v>459</v>
      </c>
      <c r="D131" s="45" t="s">
        <v>460</v>
      </c>
      <c r="E131" s="44" t="s">
        <v>15</v>
      </c>
      <c r="F131" s="44" t="s">
        <v>10</v>
      </c>
      <c r="G131" s="44" t="s">
        <v>1621</v>
      </c>
    </row>
    <row r="132" spans="1:7" ht="318.75" x14ac:dyDescent="0.25">
      <c r="A132" s="40" t="s">
        <v>453</v>
      </c>
      <c r="B132" s="44" t="s">
        <v>462</v>
      </c>
      <c r="C132" s="45" t="s">
        <v>463</v>
      </c>
      <c r="D132" s="45" t="s">
        <v>464</v>
      </c>
      <c r="E132" s="44" t="s">
        <v>15</v>
      </c>
      <c r="F132" s="44" t="s">
        <v>10</v>
      </c>
      <c r="G132" s="44" t="s">
        <v>1638</v>
      </c>
    </row>
    <row r="133" spans="1:7" ht="114.75" x14ac:dyDescent="0.25">
      <c r="A133" s="40" t="s">
        <v>457</v>
      </c>
      <c r="B133" s="44" t="s">
        <v>466</v>
      </c>
      <c r="C133" s="45" t="s">
        <v>1835</v>
      </c>
      <c r="D133" s="45" t="s">
        <v>1836</v>
      </c>
      <c r="E133" s="44" t="s">
        <v>15</v>
      </c>
      <c r="F133" s="44" t="s">
        <v>10</v>
      </c>
      <c r="G133" s="44" t="s">
        <v>1621</v>
      </c>
    </row>
    <row r="134" spans="1:7" ht="76.5" x14ac:dyDescent="0.25">
      <c r="A134" s="40" t="s">
        <v>461</v>
      </c>
      <c r="B134" s="44" t="s">
        <v>470</v>
      </c>
      <c r="C134" s="45" t="s">
        <v>471</v>
      </c>
      <c r="D134" s="45" t="s">
        <v>472</v>
      </c>
      <c r="E134" s="44" t="s">
        <v>15</v>
      </c>
      <c r="F134" s="44" t="s">
        <v>10</v>
      </c>
      <c r="G134" s="44" t="s">
        <v>1613</v>
      </c>
    </row>
    <row r="135" spans="1:7" ht="140.25" x14ac:dyDescent="0.25">
      <c r="A135" s="40" t="s">
        <v>465</v>
      </c>
      <c r="B135" s="44" t="s">
        <v>474</v>
      </c>
      <c r="C135" s="45" t="s">
        <v>475</v>
      </c>
      <c r="D135" s="45" t="s">
        <v>476</v>
      </c>
      <c r="E135" s="44" t="s">
        <v>15</v>
      </c>
      <c r="F135" s="44" t="s">
        <v>10</v>
      </c>
      <c r="G135" s="44" t="s">
        <v>1632</v>
      </c>
    </row>
    <row r="136" spans="1:7" ht="409.5" x14ac:dyDescent="0.25">
      <c r="A136" s="40" t="s">
        <v>469</v>
      </c>
      <c r="B136" s="44" t="s">
        <v>478</v>
      </c>
      <c r="C136" s="45" t="s">
        <v>479</v>
      </c>
      <c r="D136" s="45" t="s">
        <v>480</v>
      </c>
      <c r="E136" s="44" t="s">
        <v>15</v>
      </c>
      <c r="F136" s="44" t="s">
        <v>10</v>
      </c>
      <c r="G136" s="44" t="s">
        <v>1639</v>
      </c>
    </row>
    <row r="137" spans="1:7" ht="63.75" x14ac:dyDescent="0.25">
      <c r="A137" s="40" t="s">
        <v>473</v>
      </c>
      <c r="B137" s="44" t="s">
        <v>482</v>
      </c>
      <c r="C137" s="45" t="s">
        <v>483</v>
      </c>
      <c r="D137" s="45" t="s">
        <v>484</v>
      </c>
      <c r="E137" s="44" t="s">
        <v>15</v>
      </c>
      <c r="F137" s="44" t="s">
        <v>10</v>
      </c>
      <c r="G137" s="44" t="s">
        <v>1630</v>
      </c>
    </row>
    <row r="138" spans="1:7" ht="38.25" x14ac:dyDescent="0.25">
      <c r="A138" s="40" t="s">
        <v>477</v>
      </c>
      <c r="B138" s="44" t="s">
        <v>486</v>
      </c>
      <c r="C138" s="45" t="s">
        <v>487</v>
      </c>
      <c r="D138" s="45" t="s">
        <v>488</v>
      </c>
      <c r="E138" s="44" t="s">
        <v>15</v>
      </c>
      <c r="F138" s="44" t="s">
        <v>10</v>
      </c>
      <c r="G138" s="44" t="s">
        <v>1607</v>
      </c>
    </row>
    <row r="139" spans="1:7" ht="63.75" x14ac:dyDescent="0.25">
      <c r="A139" s="40" t="s">
        <v>481</v>
      </c>
      <c r="B139" s="44" t="s">
        <v>490</v>
      </c>
      <c r="C139" s="45" t="s">
        <v>491</v>
      </c>
      <c r="D139" s="45" t="s">
        <v>492</v>
      </c>
      <c r="E139" s="44" t="s">
        <v>15</v>
      </c>
      <c r="F139" s="44" t="s">
        <v>10</v>
      </c>
      <c r="G139" s="44" t="s">
        <v>1640</v>
      </c>
    </row>
    <row r="140" spans="1:7" ht="63.75" x14ac:dyDescent="0.25">
      <c r="A140" s="40" t="s">
        <v>485</v>
      </c>
      <c r="B140" s="44" t="s">
        <v>494</v>
      </c>
      <c r="C140" s="45" t="s">
        <v>495</v>
      </c>
      <c r="D140" s="45" t="s">
        <v>496</v>
      </c>
      <c r="E140" s="44" t="s">
        <v>15</v>
      </c>
      <c r="F140" s="44" t="s">
        <v>10</v>
      </c>
      <c r="G140" s="44" t="s">
        <v>1837</v>
      </c>
    </row>
    <row r="141" spans="1:7" ht="51" x14ac:dyDescent="0.25">
      <c r="A141" s="40" t="s">
        <v>489</v>
      </c>
      <c r="B141" s="44" t="s">
        <v>498</v>
      </c>
      <c r="C141" s="45" t="s">
        <v>499</v>
      </c>
      <c r="D141" s="45" t="s">
        <v>500</v>
      </c>
      <c r="E141" s="44" t="s">
        <v>15</v>
      </c>
      <c r="F141" s="44" t="s">
        <v>10</v>
      </c>
      <c r="G141" s="44" t="s">
        <v>1631</v>
      </c>
    </row>
    <row r="142" spans="1:7" ht="89.25" x14ac:dyDescent="0.25">
      <c r="A142" s="40" t="s">
        <v>493</v>
      </c>
      <c r="B142" s="44" t="s">
        <v>502</v>
      </c>
      <c r="C142" s="45" t="s">
        <v>503</v>
      </c>
      <c r="D142" s="45" t="s">
        <v>504</v>
      </c>
      <c r="E142" s="44" t="s">
        <v>15</v>
      </c>
      <c r="F142" s="44" t="s">
        <v>10</v>
      </c>
      <c r="G142" s="44" t="s">
        <v>1621</v>
      </c>
    </row>
    <row r="143" spans="1:7" ht="89.25" x14ac:dyDescent="0.25">
      <c r="A143" s="40" t="s">
        <v>497</v>
      </c>
      <c r="B143" s="44" t="s">
        <v>506</v>
      </c>
      <c r="C143" s="45" t="s">
        <v>507</v>
      </c>
      <c r="D143" s="45" t="s">
        <v>508</v>
      </c>
      <c r="E143" s="44" t="s">
        <v>15</v>
      </c>
      <c r="F143" s="44" t="s">
        <v>10</v>
      </c>
      <c r="G143" s="44" t="s">
        <v>1642</v>
      </c>
    </row>
    <row r="144" spans="1:7" ht="38.25" x14ac:dyDescent="0.25">
      <c r="A144" s="40" t="s">
        <v>501</v>
      </c>
      <c r="B144" s="44" t="s">
        <v>510</v>
      </c>
      <c r="C144" s="45" t="s">
        <v>511</v>
      </c>
      <c r="D144" s="45" t="s">
        <v>512</v>
      </c>
      <c r="E144" s="44" t="s">
        <v>15</v>
      </c>
      <c r="F144" s="44" t="s">
        <v>10</v>
      </c>
      <c r="G144" s="44" t="s">
        <v>1593</v>
      </c>
    </row>
    <row r="145" spans="1:7" ht="51" x14ac:dyDescent="0.25">
      <c r="A145" s="40" t="s">
        <v>505</v>
      </c>
      <c r="B145" s="44" t="s">
        <v>514</v>
      </c>
      <c r="C145" s="45" t="s">
        <v>515</v>
      </c>
      <c r="D145" s="45" t="s">
        <v>516</v>
      </c>
      <c r="E145" s="44" t="s">
        <v>15</v>
      </c>
      <c r="F145" s="44" t="s">
        <v>10</v>
      </c>
      <c r="G145" s="44" t="s">
        <v>1593</v>
      </c>
    </row>
    <row r="146" spans="1:7" ht="63.75" x14ac:dyDescent="0.25">
      <c r="A146" s="40" t="s">
        <v>509</v>
      </c>
      <c r="B146" s="44" t="s">
        <v>518</v>
      </c>
      <c r="C146" s="45" t="s">
        <v>519</v>
      </c>
      <c r="D146" s="45" t="s">
        <v>520</v>
      </c>
      <c r="E146" s="44" t="s">
        <v>15</v>
      </c>
      <c r="F146" s="44" t="s">
        <v>10</v>
      </c>
      <c r="G146" s="44" t="s">
        <v>1593</v>
      </c>
    </row>
    <row r="147" spans="1:7" ht="229.5" x14ac:dyDescent="0.25">
      <c r="A147" s="40" t="s">
        <v>513</v>
      </c>
      <c r="B147" s="44" t="s">
        <v>522</v>
      </c>
      <c r="C147" s="45" t="s">
        <v>523</v>
      </c>
      <c r="D147" s="45" t="s">
        <v>524</v>
      </c>
      <c r="E147" s="44" t="s">
        <v>15</v>
      </c>
      <c r="F147" s="44" t="s">
        <v>10</v>
      </c>
      <c r="G147" s="44" t="s">
        <v>1630</v>
      </c>
    </row>
    <row r="148" spans="1:7" ht="51" x14ac:dyDescent="0.25">
      <c r="A148" s="40" t="s">
        <v>517</v>
      </c>
      <c r="B148" s="44" t="s">
        <v>526</v>
      </c>
      <c r="C148" s="45" t="s">
        <v>527</v>
      </c>
      <c r="D148" s="45" t="s">
        <v>528</v>
      </c>
      <c r="E148" s="44" t="s">
        <v>15</v>
      </c>
      <c r="F148" s="44" t="s">
        <v>10</v>
      </c>
      <c r="G148" s="44" t="s">
        <v>1643</v>
      </c>
    </row>
    <row r="149" spans="1:7" ht="229.5" x14ac:dyDescent="0.25">
      <c r="A149" s="40" t="s">
        <v>521</v>
      </c>
      <c r="B149" s="44" t="s">
        <v>530</v>
      </c>
      <c r="C149" s="45" t="s">
        <v>531</v>
      </c>
      <c r="D149" s="45" t="s">
        <v>532</v>
      </c>
      <c r="E149" s="44" t="s">
        <v>15</v>
      </c>
      <c r="F149" s="44" t="s">
        <v>10</v>
      </c>
      <c r="G149" s="44" t="s">
        <v>1644</v>
      </c>
    </row>
    <row r="150" spans="1:7" ht="89.25" x14ac:dyDescent="0.25">
      <c r="A150" s="40" t="s">
        <v>525</v>
      </c>
      <c r="B150" s="44" t="s">
        <v>534</v>
      </c>
      <c r="C150" s="45" t="s">
        <v>535</v>
      </c>
      <c r="D150" s="45" t="s">
        <v>536</v>
      </c>
      <c r="E150" s="44" t="s">
        <v>15</v>
      </c>
      <c r="F150" s="44" t="s">
        <v>10</v>
      </c>
      <c r="G150" s="44" t="s">
        <v>1837</v>
      </c>
    </row>
    <row r="151" spans="1:7" ht="63.75" x14ac:dyDescent="0.25">
      <c r="A151" s="40" t="s">
        <v>529</v>
      </c>
      <c r="B151" s="44" t="s">
        <v>538</v>
      </c>
      <c r="C151" s="45" t="s">
        <v>539</v>
      </c>
      <c r="D151" s="45" t="s">
        <v>540</v>
      </c>
      <c r="E151" s="44" t="s">
        <v>15</v>
      </c>
      <c r="F151" s="44" t="s">
        <v>10</v>
      </c>
      <c r="G151" s="44" t="s">
        <v>1593</v>
      </c>
    </row>
    <row r="152" spans="1:7" ht="63.75" x14ac:dyDescent="0.25">
      <c r="A152" s="40" t="s">
        <v>533</v>
      </c>
      <c r="B152" s="44" t="s">
        <v>542</v>
      </c>
      <c r="C152" s="45" t="s">
        <v>543</v>
      </c>
      <c r="D152" s="45" t="s">
        <v>544</v>
      </c>
      <c r="E152" s="44" t="s">
        <v>15</v>
      </c>
      <c r="F152" s="44" t="s">
        <v>10</v>
      </c>
      <c r="G152" s="44" t="s">
        <v>1593</v>
      </c>
    </row>
    <row r="153" spans="1:7" ht="280.5" x14ac:dyDescent="0.25">
      <c r="A153" s="40" t="s">
        <v>537</v>
      </c>
      <c r="B153" s="44" t="s">
        <v>546</v>
      </c>
      <c r="C153" s="45" t="s">
        <v>547</v>
      </c>
      <c r="D153" s="45" t="s">
        <v>548</v>
      </c>
      <c r="E153" s="44" t="s">
        <v>15</v>
      </c>
      <c r="F153" s="44" t="s">
        <v>10</v>
      </c>
      <c r="G153" s="44" t="s">
        <v>1635</v>
      </c>
    </row>
    <row r="154" spans="1:7" ht="409.5" x14ac:dyDescent="0.25">
      <c r="A154" s="40" t="s">
        <v>541</v>
      </c>
      <c r="B154" s="44" t="s">
        <v>550</v>
      </c>
      <c r="C154" s="45" t="s">
        <v>551</v>
      </c>
      <c r="D154" s="45" t="s">
        <v>552</v>
      </c>
      <c r="E154" s="44" t="s">
        <v>15</v>
      </c>
      <c r="F154" s="44" t="s">
        <v>10</v>
      </c>
      <c r="G154" s="44" t="s">
        <v>1645</v>
      </c>
    </row>
    <row r="155" spans="1:7" ht="76.5" x14ac:dyDescent="0.25">
      <c r="A155" s="40" t="s">
        <v>545</v>
      </c>
      <c r="B155" s="44" t="s">
        <v>554</v>
      </c>
      <c r="C155" s="45" t="s">
        <v>555</v>
      </c>
      <c r="D155" s="45" t="s">
        <v>556</v>
      </c>
      <c r="E155" s="44" t="s">
        <v>15</v>
      </c>
      <c r="F155" s="44" t="s">
        <v>10</v>
      </c>
      <c r="G155" s="44" t="s">
        <v>1632</v>
      </c>
    </row>
    <row r="156" spans="1:7" ht="114.75" x14ac:dyDescent="0.25">
      <c r="A156" s="40" t="s">
        <v>549</v>
      </c>
      <c r="B156" s="44" t="s">
        <v>558</v>
      </c>
      <c r="C156" s="45" t="s">
        <v>559</v>
      </c>
      <c r="D156" s="45" t="s">
        <v>560</v>
      </c>
      <c r="E156" s="44" t="s">
        <v>15</v>
      </c>
      <c r="F156" s="44" t="s">
        <v>10</v>
      </c>
      <c r="G156" s="44" t="s">
        <v>1646</v>
      </c>
    </row>
    <row r="157" spans="1:7" ht="140.25" x14ac:dyDescent="0.25">
      <c r="A157" s="40" t="s">
        <v>553</v>
      </c>
      <c r="B157" s="44" t="s">
        <v>562</v>
      </c>
      <c r="C157" s="45" t="s">
        <v>563</v>
      </c>
      <c r="D157" s="45" t="s">
        <v>564</v>
      </c>
      <c r="E157" s="44" t="s">
        <v>15</v>
      </c>
      <c r="F157" s="44" t="s">
        <v>10</v>
      </c>
      <c r="G157" s="44" t="s">
        <v>1633</v>
      </c>
    </row>
    <row r="158" spans="1:7" ht="153" x14ac:dyDescent="0.25">
      <c r="A158" s="40" t="s">
        <v>557</v>
      </c>
      <c r="B158" s="44" t="s">
        <v>566</v>
      </c>
      <c r="C158" s="45" t="s">
        <v>567</v>
      </c>
      <c r="D158" s="45" t="s">
        <v>568</v>
      </c>
      <c r="E158" s="44" t="s">
        <v>15</v>
      </c>
      <c r="F158" s="44" t="s">
        <v>10</v>
      </c>
      <c r="G158" s="44" t="s">
        <v>1630</v>
      </c>
    </row>
    <row r="159" spans="1:7" ht="89.25" x14ac:dyDescent="0.25">
      <c r="A159" s="40" t="s">
        <v>561</v>
      </c>
      <c r="B159" s="44" t="s">
        <v>570</v>
      </c>
      <c r="C159" s="45" t="s">
        <v>571</v>
      </c>
      <c r="D159" s="45" t="s">
        <v>572</v>
      </c>
      <c r="E159" s="44" t="s">
        <v>15</v>
      </c>
      <c r="F159" s="44" t="s">
        <v>10</v>
      </c>
      <c r="G159" s="44" t="s">
        <v>1632</v>
      </c>
    </row>
    <row r="160" spans="1:7" ht="89.25" x14ac:dyDescent="0.25">
      <c r="A160" s="40" t="s">
        <v>565</v>
      </c>
      <c r="B160" s="44" t="s">
        <v>574</v>
      </c>
      <c r="C160" s="45" t="s">
        <v>1838</v>
      </c>
      <c r="D160" s="45" t="s">
        <v>1839</v>
      </c>
      <c r="E160" s="44" t="s">
        <v>15</v>
      </c>
      <c r="F160" s="44" t="s">
        <v>10</v>
      </c>
      <c r="G160" s="44" t="s">
        <v>1632</v>
      </c>
    </row>
    <row r="161" spans="1:7" ht="102" x14ac:dyDescent="0.25">
      <c r="A161" s="40" t="s">
        <v>569</v>
      </c>
      <c r="B161" s="44" t="s">
        <v>578</v>
      </c>
      <c r="C161" s="45" t="s">
        <v>579</v>
      </c>
      <c r="D161" s="45" t="s">
        <v>580</v>
      </c>
      <c r="E161" s="44" t="s">
        <v>15</v>
      </c>
      <c r="F161" s="44" t="s">
        <v>10</v>
      </c>
      <c r="G161" s="44" t="s">
        <v>1632</v>
      </c>
    </row>
    <row r="162" spans="1:7" ht="63.75" x14ac:dyDescent="0.25">
      <c r="A162" s="40" t="s">
        <v>573</v>
      </c>
      <c r="B162" s="44" t="s">
        <v>582</v>
      </c>
      <c r="C162" s="45" t="s">
        <v>583</v>
      </c>
      <c r="D162" s="45" t="s">
        <v>584</v>
      </c>
      <c r="E162" s="44" t="s">
        <v>15</v>
      </c>
      <c r="F162" s="44" t="s">
        <v>10</v>
      </c>
      <c r="G162" s="44" t="s">
        <v>1655</v>
      </c>
    </row>
    <row r="163" spans="1:7" ht="51" x14ac:dyDescent="0.25">
      <c r="A163" s="40" t="s">
        <v>577</v>
      </c>
      <c r="B163" s="44" t="s">
        <v>586</v>
      </c>
      <c r="C163" s="45" t="s">
        <v>587</v>
      </c>
      <c r="D163" s="45" t="s">
        <v>588</v>
      </c>
      <c r="E163" s="44" t="s">
        <v>15</v>
      </c>
      <c r="F163" s="44" t="s">
        <v>10</v>
      </c>
      <c r="G163" s="44" t="s">
        <v>1648</v>
      </c>
    </row>
    <row r="164" spans="1:7" ht="89.25" x14ac:dyDescent="0.25">
      <c r="A164" s="40" t="s">
        <v>581</v>
      </c>
      <c r="B164" s="44" t="s">
        <v>590</v>
      </c>
      <c r="C164" s="45" t="s">
        <v>591</v>
      </c>
      <c r="D164" s="45" t="s">
        <v>592</v>
      </c>
      <c r="E164" s="44" t="s">
        <v>15</v>
      </c>
      <c r="F164" s="44" t="s">
        <v>10</v>
      </c>
      <c r="G164" s="44" t="s">
        <v>1635</v>
      </c>
    </row>
    <row r="165" spans="1:7" ht="102" x14ac:dyDescent="0.25">
      <c r="A165" s="40" t="s">
        <v>585</v>
      </c>
      <c r="B165" s="44" t="s">
        <v>594</v>
      </c>
      <c r="C165" s="45" t="s">
        <v>595</v>
      </c>
      <c r="D165" s="45" t="s">
        <v>596</v>
      </c>
      <c r="E165" s="44" t="s">
        <v>15</v>
      </c>
      <c r="F165" s="44" t="s">
        <v>10</v>
      </c>
      <c r="G165" s="44" t="s">
        <v>1613</v>
      </c>
    </row>
    <row r="166" spans="1:7" ht="76.5" x14ac:dyDescent="0.25">
      <c r="A166" s="40" t="s">
        <v>589</v>
      </c>
      <c r="B166" s="44" t="s">
        <v>598</v>
      </c>
      <c r="C166" s="45" t="s">
        <v>599</v>
      </c>
      <c r="D166" s="45" t="s">
        <v>600</v>
      </c>
      <c r="E166" s="44" t="s">
        <v>15</v>
      </c>
      <c r="F166" s="44" t="s">
        <v>10</v>
      </c>
      <c r="G166" s="44" t="s">
        <v>1837</v>
      </c>
    </row>
    <row r="167" spans="1:7" ht="89.25" x14ac:dyDescent="0.25">
      <c r="A167" s="40" t="s">
        <v>593</v>
      </c>
      <c r="B167" s="44" t="s">
        <v>602</v>
      </c>
      <c r="C167" s="45" t="s">
        <v>603</v>
      </c>
      <c r="D167" s="45" t="s">
        <v>604</v>
      </c>
      <c r="E167" s="44" t="s">
        <v>15</v>
      </c>
      <c r="F167" s="44" t="s">
        <v>10</v>
      </c>
      <c r="G167" s="44" t="s">
        <v>1649</v>
      </c>
    </row>
    <row r="168" spans="1:7" ht="51" x14ac:dyDescent="0.25">
      <c r="A168" s="40" t="s">
        <v>597</v>
      </c>
      <c r="B168" s="44" t="s">
        <v>606</v>
      </c>
      <c r="C168" s="45" t="s">
        <v>607</v>
      </c>
      <c r="D168" s="45" t="s">
        <v>608</v>
      </c>
      <c r="E168" s="44" t="s">
        <v>15</v>
      </c>
      <c r="F168" s="44" t="s">
        <v>10</v>
      </c>
      <c r="G168" s="44" t="s">
        <v>1649</v>
      </c>
    </row>
    <row r="169" spans="1:7" ht="76.5" x14ac:dyDescent="0.25">
      <c r="A169" s="40" t="s">
        <v>601</v>
      </c>
      <c r="B169" s="44" t="s">
        <v>610</v>
      </c>
      <c r="C169" s="45" t="s">
        <v>611</v>
      </c>
      <c r="D169" s="45" t="s">
        <v>612</v>
      </c>
      <c r="E169" s="44" t="s">
        <v>15</v>
      </c>
      <c r="F169" s="44" t="s">
        <v>10</v>
      </c>
      <c r="G169" s="44" t="s">
        <v>1649</v>
      </c>
    </row>
    <row r="170" spans="1:7" ht="89.25" x14ac:dyDescent="0.25">
      <c r="A170" s="40" t="s">
        <v>605</v>
      </c>
      <c r="B170" s="44" t="s">
        <v>614</v>
      </c>
      <c r="C170" s="45" t="s">
        <v>615</v>
      </c>
      <c r="D170" s="45" t="s">
        <v>616</v>
      </c>
      <c r="E170" s="44" t="s">
        <v>15</v>
      </c>
      <c r="F170" s="44" t="s">
        <v>10</v>
      </c>
      <c r="G170" s="44" t="s">
        <v>1640</v>
      </c>
    </row>
    <row r="171" spans="1:7" ht="408" x14ac:dyDescent="0.25">
      <c r="A171" s="40" t="s">
        <v>609</v>
      </c>
      <c r="B171" s="44" t="s">
        <v>618</v>
      </c>
      <c r="C171" s="45" t="s">
        <v>619</v>
      </c>
      <c r="D171" s="45" t="s">
        <v>620</v>
      </c>
      <c r="E171" s="44" t="s">
        <v>15</v>
      </c>
      <c r="F171" s="44" t="s">
        <v>10</v>
      </c>
      <c r="G171" s="44" t="s">
        <v>1643</v>
      </c>
    </row>
    <row r="172" spans="1:7" ht="178.5" x14ac:dyDescent="0.25">
      <c r="A172" s="40" t="s">
        <v>613</v>
      </c>
      <c r="B172" s="44" t="s">
        <v>622</v>
      </c>
      <c r="C172" s="45" t="s">
        <v>623</v>
      </c>
      <c r="D172" s="45" t="s">
        <v>624</v>
      </c>
      <c r="E172" s="44" t="s">
        <v>15</v>
      </c>
      <c r="F172" s="44" t="s">
        <v>10</v>
      </c>
      <c r="G172" s="44" t="s">
        <v>1837</v>
      </c>
    </row>
    <row r="173" spans="1:7" ht="89.25" x14ac:dyDescent="0.25">
      <c r="A173" s="40" t="s">
        <v>617</v>
      </c>
      <c r="B173" s="44" t="s">
        <v>626</v>
      </c>
      <c r="C173" s="45" t="s">
        <v>627</v>
      </c>
      <c r="D173" s="45" t="s">
        <v>628</v>
      </c>
      <c r="E173" s="44" t="s">
        <v>15</v>
      </c>
      <c r="F173" s="44" t="s">
        <v>10</v>
      </c>
      <c r="G173" s="44" t="s">
        <v>1610</v>
      </c>
    </row>
    <row r="174" spans="1:7" ht="76.5" x14ac:dyDescent="0.25">
      <c r="A174" s="40" t="s">
        <v>621</v>
      </c>
      <c r="B174" s="44" t="s">
        <v>630</v>
      </c>
      <c r="C174" s="45" t="s">
        <v>631</v>
      </c>
      <c r="D174" s="45" t="s">
        <v>632</v>
      </c>
      <c r="E174" s="44" t="s">
        <v>15</v>
      </c>
      <c r="F174" s="44" t="s">
        <v>10</v>
      </c>
      <c r="G174" s="44" t="s">
        <v>1607</v>
      </c>
    </row>
    <row r="175" spans="1:7" ht="114.75" x14ac:dyDescent="0.25">
      <c r="A175" s="40" t="s">
        <v>625</v>
      </c>
      <c r="B175" s="44" t="s">
        <v>634</v>
      </c>
      <c r="C175" s="45" t="s">
        <v>635</v>
      </c>
      <c r="D175" s="45" t="s">
        <v>636</v>
      </c>
      <c r="E175" s="44" t="s">
        <v>15</v>
      </c>
      <c r="F175" s="44" t="s">
        <v>10</v>
      </c>
      <c r="G175" s="44" t="s">
        <v>1607</v>
      </c>
    </row>
    <row r="176" spans="1:7" ht="102" x14ac:dyDescent="0.25">
      <c r="A176" s="40" t="s">
        <v>629</v>
      </c>
      <c r="B176" s="44" t="s">
        <v>638</v>
      </c>
      <c r="C176" s="45" t="s">
        <v>639</v>
      </c>
      <c r="D176" s="45" t="s">
        <v>640</v>
      </c>
      <c r="E176" s="44" t="s">
        <v>15</v>
      </c>
      <c r="F176" s="44" t="s">
        <v>10</v>
      </c>
      <c r="G176" s="44" t="s">
        <v>1655</v>
      </c>
    </row>
    <row r="177" spans="1:7" ht="191.25" x14ac:dyDescent="0.25">
      <c r="A177" s="40" t="s">
        <v>633</v>
      </c>
      <c r="B177" s="44" t="s">
        <v>642</v>
      </c>
      <c r="C177" s="45" t="s">
        <v>643</v>
      </c>
      <c r="D177" s="45" t="s">
        <v>644</v>
      </c>
      <c r="E177" s="44" t="s">
        <v>15</v>
      </c>
      <c r="F177" s="44" t="s">
        <v>10</v>
      </c>
      <c r="G177" s="44" t="s">
        <v>1648</v>
      </c>
    </row>
    <row r="178" spans="1:7" ht="114.75" x14ac:dyDescent="0.25">
      <c r="A178" s="40" t="s">
        <v>637</v>
      </c>
      <c r="B178" s="44" t="s">
        <v>646</v>
      </c>
      <c r="C178" s="45" t="s">
        <v>647</v>
      </c>
      <c r="D178" s="45" t="s">
        <v>648</v>
      </c>
      <c r="E178" s="44" t="s">
        <v>15</v>
      </c>
      <c r="F178" s="44" t="s">
        <v>10</v>
      </c>
      <c r="G178" s="44" t="s">
        <v>1650</v>
      </c>
    </row>
    <row r="179" spans="1:7" ht="102" x14ac:dyDescent="0.25">
      <c r="A179" s="40" t="s">
        <v>641</v>
      </c>
      <c r="B179" s="44" t="s">
        <v>650</v>
      </c>
      <c r="C179" s="45" t="s">
        <v>651</v>
      </c>
      <c r="D179" s="45" t="s">
        <v>652</v>
      </c>
      <c r="E179" s="44" t="s">
        <v>15</v>
      </c>
      <c r="F179" s="44" t="s">
        <v>10</v>
      </c>
      <c r="G179" s="44" t="s">
        <v>1651</v>
      </c>
    </row>
    <row r="180" spans="1:7" ht="38.25" x14ac:dyDescent="0.25">
      <c r="A180" s="40" t="s">
        <v>645</v>
      </c>
      <c r="B180" s="44" t="s">
        <v>654</v>
      </c>
      <c r="C180" s="45" t="s">
        <v>655</v>
      </c>
      <c r="D180" s="45" t="s">
        <v>656</v>
      </c>
      <c r="E180" s="44" t="s">
        <v>15</v>
      </c>
      <c r="F180" s="44" t="s">
        <v>10</v>
      </c>
      <c r="G180" s="44" t="s">
        <v>1621</v>
      </c>
    </row>
    <row r="181" spans="1:7" ht="280.5" x14ac:dyDescent="0.25">
      <c r="A181" s="40" t="s">
        <v>649</v>
      </c>
      <c r="B181" s="44" t="s">
        <v>658</v>
      </c>
      <c r="C181" s="45" t="s">
        <v>659</v>
      </c>
      <c r="D181" s="45" t="s">
        <v>660</v>
      </c>
      <c r="E181" s="44" t="s">
        <v>15</v>
      </c>
      <c r="F181" s="44" t="s">
        <v>10</v>
      </c>
      <c r="G181" s="44" t="s">
        <v>1621</v>
      </c>
    </row>
    <row r="182" spans="1:7" ht="191.25" x14ac:dyDescent="0.25">
      <c r="A182" s="40" t="s">
        <v>653</v>
      </c>
      <c r="B182" s="44" t="s">
        <v>662</v>
      </c>
      <c r="C182" s="45" t="s">
        <v>663</v>
      </c>
      <c r="D182" s="45" t="s">
        <v>664</v>
      </c>
      <c r="E182" s="44" t="s">
        <v>15</v>
      </c>
      <c r="F182" s="44" t="s">
        <v>10</v>
      </c>
      <c r="G182" s="44" t="s">
        <v>1621</v>
      </c>
    </row>
    <row r="183" spans="1:7" ht="38.25" x14ac:dyDescent="0.25">
      <c r="A183" s="40" t="s">
        <v>657</v>
      </c>
      <c r="B183" s="44" t="s">
        <v>666</v>
      </c>
      <c r="C183" s="45" t="s">
        <v>667</v>
      </c>
      <c r="D183" s="45" t="s">
        <v>668</v>
      </c>
      <c r="E183" s="44" t="s">
        <v>15</v>
      </c>
      <c r="F183" s="44" t="s">
        <v>10</v>
      </c>
      <c r="G183" s="44" t="s">
        <v>1621</v>
      </c>
    </row>
    <row r="184" spans="1:7" ht="114.75" x14ac:dyDescent="0.25">
      <c r="A184" s="40" t="s">
        <v>661</v>
      </c>
      <c r="B184" s="44" t="s">
        <v>670</v>
      </c>
      <c r="C184" s="45" t="s">
        <v>671</v>
      </c>
      <c r="D184" s="45" t="s">
        <v>672</v>
      </c>
      <c r="E184" s="44" t="s">
        <v>15</v>
      </c>
      <c r="F184" s="44" t="s">
        <v>10</v>
      </c>
      <c r="G184" s="44" t="s">
        <v>1652</v>
      </c>
    </row>
    <row r="185" spans="1:7" ht="51" x14ac:dyDescent="0.25">
      <c r="A185" s="40" t="s">
        <v>665</v>
      </c>
      <c r="B185" s="44" t="s">
        <v>674</v>
      </c>
      <c r="C185" s="45" t="s">
        <v>675</v>
      </c>
      <c r="D185" s="45" t="s">
        <v>676</v>
      </c>
      <c r="E185" s="44" t="s">
        <v>15</v>
      </c>
      <c r="F185" s="44" t="s">
        <v>10</v>
      </c>
      <c r="G185" s="44" t="s">
        <v>1593</v>
      </c>
    </row>
    <row r="186" spans="1:7" ht="38.25" x14ac:dyDescent="0.25">
      <c r="A186" s="40" t="s">
        <v>669</v>
      </c>
      <c r="B186" s="44" t="s">
        <v>678</v>
      </c>
      <c r="C186" s="45" t="s">
        <v>679</v>
      </c>
      <c r="D186" s="45" t="s">
        <v>680</v>
      </c>
      <c r="E186" s="44" t="s">
        <v>15</v>
      </c>
      <c r="F186" s="44" t="s">
        <v>10</v>
      </c>
      <c r="G186" s="44" t="s">
        <v>1593</v>
      </c>
    </row>
    <row r="187" spans="1:7" ht="89.25" x14ac:dyDescent="0.25">
      <c r="A187" s="40" t="s">
        <v>673</v>
      </c>
      <c r="B187" s="44" t="s">
        <v>682</v>
      </c>
      <c r="C187" s="45" t="s">
        <v>683</v>
      </c>
      <c r="D187" s="45" t="s">
        <v>684</v>
      </c>
      <c r="E187" s="44" t="s">
        <v>15</v>
      </c>
      <c r="F187" s="44" t="s">
        <v>10</v>
      </c>
      <c r="G187" s="44" t="s">
        <v>1630</v>
      </c>
    </row>
    <row r="188" spans="1:7" ht="140.25" x14ac:dyDescent="0.25">
      <c r="A188" s="40" t="s">
        <v>677</v>
      </c>
      <c r="B188" s="44" t="s">
        <v>686</v>
      </c>
      <c r="C188" s="45" t="s">
        <v>687</v>
      </c>
      <c r="D188" s="45" t="s">
        <v>688</v>
      </c>
      <c r="E188" s="44" t="s">
        <v>15</v>
      </c>
      <c r="F188" s="44" t="s">
        <v>10</v>
      </c>
      <c r="G188" s="44" t="s">
        <v>1653</v>
      </c>
    </row>
    <row r="189" spans="1:7" ht="51" x14ac:dyDescent="0.25">
      <c r="A189" s="40" t="s">
        <v>681</v>
      </c>
      <c r="B189" s="44" t="s">
        <v>690</v>
      </c>
      <c r="C189" s="45" t="s">
        <v>691</v>
      </c>
      <c r="D189" s="45" t="s">
        <v>692</v>
      </c>
      <c r="E189" s="44" t="s">
        <v>15</v>
      </c>
      <c r="F189" s="44" t="s">
        <v>10</v>
      </c>
      <c r="G189" s="44" t="s">
        <v>1640</v>
      </c>
    </row>
    <row r="190" spans="1:7" ht="89.25" x14ac:dyDescent="0.25">
      <c r="A190" s="40" t="s">
        <v>685</v>
      </c>
      <c r="B190" s="44" t="s">
        <v>694</v>
      </c>
      <c r="C190" s="45" t="s">
        <v>695</v>
      </c>
      <c r="D190" s="45" t="s">
        <v>696</v>
      </c>
      <c r="E190" s="44" t="s">
        <v>15</v>
      </c>
      <c r="F190" s="44" t="s">
        <v>10</v>
      </c>
      <c r="G190" s="44" t="s">
        <v>1593</v>
      </c>
    </row>
    <row r="191" spans="1:7" ht="114.75" x14ac:dyDescent="0.25">
      <c r="A191" s="40" t="s">
        <v>689</v>
      </c>
      <c r="B191" s="44" t="s">
        <v>698</v>
      </c>
      <c r="C191" s="45" t="s">
        <v>699</v>
      </c>
      <c r="D191" s="45" t="s">
        <v>700</v>
      </c>
      <c r="E191" s="44" t="s">
        <v>15</v>
      </c>
      <c r="F191" s="44" t="s">
        <v>10</v>
      </c>
      <c r="G191" s="44" t="s">
        <v>1654</v>
      </c>
    </row>
    <row r="192" spans="1:7" ht="140.25" x14ac:dyDescent="0.25">
      <c r="A192" s="40" t="s">
        <v>693</v>
      </c>
      <c r="B192" s="44" t="s">
        <v>702</v>
      </c>
      <c r="C192" s="45" t="s">
        <v>703</v>
      </c>
      <c r="D192" s="45" t="s">
        <v>704</v>
      </c>
      <c r="E192" s="44" t="s">
        <v>15</v>
      </c>
      <c r="F192" s="44" t="s">
        <v>10</v>
      </c>
      <c r="G192" s="44" t="s">
        <v>1655</v>
      </c>
    </row>
    <row r="193" spans="1:7" ht="51" x14ac:dyDescent="0.25">
      <c r="A193" s="40" t="s">
        <v>697</v>
      </c>
      <c r="B193" s="44" t="s">
        <v>706</v>
      </c>
      <c r="C193" s="45" t="s">
        <v>707</v>
      </c>
      <c r="D193" s="45" t="s">
        <v>708</v>
      </c>
      <c r="E193" s="44" t="s">
        <v>15</v>
      </c>
      <c r="F193" s="44" t="s">
        <v>10</v>
      </c>
      <c r="G193" s="44" t="s">
        <v>1607</v>
      </c>
    </row>
    <row r="194" spans="1:7" ht="114.75" x14ac:dyDescent="0.25">
      <c r="A194" s="40" t="s">
        <v>701</v>
      </c>
      <c r="B194" s="44" t="s">
        <v>710</v>
      </c>
      <c r="C194" s="45" t="s">
        <v>711</v>
      </c>
      <c r="D194" s="45" t="s">
        <v>712</v>
      </c>
      <c r="E194" s="44" t="s">
        <v>15</v>
      </c>
      <c r="F194" s="44" t="s">
        <v>10</v>
      </c>
      <c r="G194" s="44" t="s">
        <v>1621</v>
      </c>
    </row>
    <row r="195" spans="1:7" ht="255" x14ac:dyDescent="0.25">
      <c r="A195" s="40" t="s">
        <v>705</v>
      </c>
      <c r="B195" s="44" t="s">
        <v>714</v>
      </c>
      <c r="C195" s="45" t="s">
        <v>715</v>
      </c>
      <c r="D195" s="45" t="s">
        <v>716</v>
      </c>
      <c r="E195" s="44" t="s">
        <v>15</v>
      </c>
      <c r="F195" s="44" t="s">
        <v>10</v>
      </c>
      <c r="G195" s="44" t="s">
        <v>1648</v>
      </c>
    </row>
    <row r="196" spans="1:7" ht="191.25" x14ac:dyDescent="0.25">
      <c r="A196" s="40" t="s">
        <v>709</v>
      </c>
      <c r="B196" s="44" t="s">
        <v>718</v>
      </c>
      <c r="C196" s="45" t="s">
        <v>719</v>
      </c>
      <c r="D196" s="45" t="s">
        <v>720</v>
      </c>
      <c r="E196" s="44" t="s">
        <v>15</v>
      </c>
      <c r="F196" s="44" t="s">
        <v>10</v>
      </c>
      <c r="G196" s="44" t="s">
        <v>1656</v>
      </c>
    </row>
    <row r="197" spans="1:7" ht="114.75" x14ac:dyDescent="0.25">
      <c r="A197" s="40" t="s">
        <v>713</v>
      </c>
      <c r="B197" s="44" t="s">
        <v>722</v>
      </c>
      <c r="C197" s="45" t="s">
        <v>723</v>
      </c>
      <c r="D197" s="45" t="s">
        <v>724</v>
      </c>
      <c r="E197" s="44" t="s">
        <v>15</v>
      </c>
      <c r="F197" s="44" t="s">
        <v>10</v>
      </c>
      <c r="G197" s="44" t="s">
        <v>1640</v>
      </c>
    </row>
    <row r="198" spans="1:7" ht="114.75" x14ac:dyDescent="0.25">
      <c r="A198" s="40" t="s">
        <v>717</v>
      </c>
      <c r="B198" s="44" t="s">
        <v>726</v>
      </c>
      <c r="C198" s="45" t="s">
        <v>727</v>
      </c>
      <c r="D198" s="45" t="s">
        <v>728</v>
      </c>
      <c r="E198" s="44" t="s">
        <v>15</v>
      </c>
      <c r="F198" s="44" t="s">
        <v>10</v>
      </c>
      <c r="G198" s="44" t="s">
        <v>1837</v>
      </c>
    </row>
    <row r="199" spans="1:7" ht="178.5" x14ac:dyDescent="0.25">
      <c r="A199" s="40" t="s">
        <v>721</v>
      </c>
      <c r="B199" s="44" t="s">
        <v>730</v>
      </c>
      <c r="C199" s="45" t="s">
        <v>731</v>
      </c>
      <c r="D199" s="45" t="s">
        <v>732</v>
      </c>
      <c r="E199" s="44" t="s">
        <v>15</v>
      </c>
      <c r="F199" s="44" t="s">
        <v>10</v>
      </c>
      <c r="G199" s="44" t="s">
        <v>1657</v>
      </c>
    </row>
    <row r="200" spans="1:7" ht="38.25" x14ac:dyDescent="0.25">
      <c r="A200" s="40" t="s">
        <v>725</v>
      </c>
      <c r="B200" s="44" t="s">
        <v>734</v>
      </c>
      <c r="C200" s="45" t="s">
        <v>735</v>
      </c>
      <c r="D200" s="45" t="s">
        <v>736</v>
      </c>
      <c r="E200" s="44" t="s">
        <v>15</v>
      </c>
      <c r="F200" s="44" t="s">
        <v>10</v>
      </c>
      <c r="G200" s="44" t="s">
        <v>1658</v>
      </c>
    </row>
    <row r="201" spans="1:7" ht="140.25" x14ac:dyDescent="0.25">
      <c r="A201" s="40" t="s">
        <v>729</v>
      </c>
      <c r="B201" s="44" t="s">
        <v>738</v>
      </c>
      <c r="C201" s="45" t="s">
        <v>739</v>
      </c>
      <c r="D201" s="45" t="s">
        <v>740</v>
      </c>
      <c r="E201" s="44" t="s">
        <v>15</v>
      </c>
      <c r="F201" s="44" t="s">
        <v>10</v>
      </c>
      <c r="G201" s="44" t="s">
        <v>1659</v>
      </c>
    </row>
    <row r="202" spans="1:7" ht="229.5" x14ac:dyDescent="0.25">
      <c r="A202" s="40" t="s">
        <v>733</v>
      </c>
      <c r="B202" s="44" t="s">
        <v>742</v>
      </c>
      <c r="C202" s="45" t="s">
        <v>743</v>
      </c>
      <c r="D202" s="45" t="s">
        <v>744</v>
      </c>
      <c r="E202" s="44" t="s">
        <v>15</v>
      </c>
      <c r="F202" s="44" t="s">
        <v>10</v>
      </c>
      <c r="G202" s="44" t="s">
        <v>1659</v>
      </c>
    </row>
    <row r="203" spans="1:7" ht="76.5" x14ac:dyDescent="0.25">
      <c r="A203" s="40" t="s">
        <v>737</v>
      </c>
      <c r="B203" s="44" t="s">
        <v>746</v>
      </c>
      <c r="C203" s="45" t="s">
        <v>747</v>
      </c>
      <c r="D203" s="45" t="s">
        <v>748</v>
      </c>
      <c r="E203" s="44" t="s">
        <v>15</v>
      </c>
      <c r="F203" s="44" t="s">
        <v>10</v>
      </c>
      <c r="G203" s="44" t="s">
        <v>1840</v>
      </c>
    </row>
    <row r="204" spans="1:7" ht="38.25" x14ac:dyDescent="0.25">
      <c r="A204" s="40" t="s">
        <v>741</v>
      </c>
      <c r="B204" s="44" t="s">
        <v>750</v>
      </c>
      <c r="C204" s="45" t="s">
        <v>751</v>
      </c>
      <c r="D204" s="45" t="s">
        <v>752</v>
      </c>
      <c r="E204" s="44" t="s">
        <v>15</v>
      </c>
      <c r="F204" s="44" t="s">
        <v>10</v>
      </c>
      <c r="G204" s="44" t="s">
        <v>1593</v>
      </c>
    </row>
    <row r="205" spans="1:7" ht="38.25" x14ac:dyDescent="0.25">
      <c r="A205" s="40" t="s">
        <v>745</v>
      </c>
      <c r="B205" s="44" t="s">
        <v>754</v>
      </c>
      <c r="C205" s="45" t="s">
        <v>755</v>
      </c>
      <c r="D205" s="45" t="s">
        <v>756</v>
      </c>
      <c r="E205" s="44" t="s">
        <v>15</v>
      </c>
      <c r="F205" s="44" t="s">
        <v>10</v>
      </c>
      <c r="G205" s="44" t="s">
        <v>1635</v>
      </c>
    </row>
    <row r="206" spans="1:7" ht="178.5" x14ac:dyDescent="0.25">
      <c r="A206" s="40" t="s">
        <v>749</v>
      </c>
      <c r="B206" s="44" t="s">
        <v>758</v>
      </c>
      <c r="C206" s="45" t="s">
        <v>759</v>
      </c>
      <c r="D206" s="45" t="s">
        <v>760</v>
      </c>
      <c r="E206" s="44" t="s">
        <v>15</v>
      </c>
      <c r="F206" s="44" t="s">
        <v>10</v>
      </c>
      <c r="G206" s="44" t="s">
        <v>1661</v>
      </c>
    </row>
    <row r="207" spans="1:7" ht="89.25" x14ac:dyDescent="0.25">
      <c r="A207" s="40" t="s">
        <v>753</v>
      </c>
      <c r="B207" s="44" t="s">
        <v>762</v>
      </c>
      <c r="C207" s="45" t="s">
        <v>763</v>
      </c>
      <c r="D207" s="45" t="s">
        <v>764</v>
      </c>
      <c r="E207" s="44" t="s">
        <v>15</v>
      </c>
      <c r="F207" s="44" t="s">
        <v>10</v>
      </c>
      <c r="G207" s="44" t="s">
        <v>1627</v>
      </c>
    </row>
    <row r="208" spans="1:7" ht="280.5" x14ac:dyDescent="0.25">
      <c r="A208" s="40" t="s">
        <v>757</v>
      </c>
      <c r="B208" s="44" t="s">
        <v>766</v>
      </c>
      <c r="C208" s="45" t="s">
        <v>1841</v>
      </c>
      <c r="D208" s="45" t="s">
        <v>1842</v>
      </c>
      <c r="E208" s="44" t="s">
        <v>15</v>
      </c>
      <c r="F208" s="44" t="s">
        <v>10</v>
      </c>
      <c r="G208" s="44" t="s">
        <v>1631</v>
      </c>
    </row>
    <row r="209" spans="1:7" ht="127.5" x14ac:dyDescent="0.25">
      <c r="A209" s="40" t="s">
        <v>761</v>
      </c>
      <c r="B209" s="44" t="s">
        <v>770</v>
      </c>
      <c r="C209" s="45" t="s">
        <v>771</v>
      </c>
      <c r="D209" s="45" t="s">
        <v>772</v>
      </c>
      <c r="E209" s="44" t="s">
        <v>15</v>
      </c>
      <c r="F209" s="44" t="s">
        <v>10</v>
      </c>
      <c r="G209" s="44" t="s">
        <v>1632</v>
      </c>
    </row>
    <row r="210" spans="1:7" ht="38.25" x14ac:dyDescent="0.25">
      <c r="A210" s="40" t="s">
        <v>765</v>
      </c>
      <c r="B210" s="44" t="s">
        <v>774</v>
      </c>
      <c r="C210" s="45" t="s">
        <v>14</v>
      </c>
      <c r="D210" s="45" t="s">
        <v>775</v>
      </c>
      <c r="E210" s="44" t="s">
        <v>15</v>
      </c>
      <c r="F210" s="44" t="s">
        <v>10</v>
      </c>
      <c r="G210" s="44" t="s">
        <v>1827</v>
      </c>
    </row>
    <row r="211" spans="1:7" ht="127.5" x14ac:dyDescent="0.25">
      <c r="A211" s="40" t="s">
        <v>769</v>
      </c>
      <c r="B211" s="44" t="s">
        <v>777</v>
      </c>
      <c r="C211" s="45" t="s">
        <v>14</v>
      </c>
      <c r="D211" s="45" t="s">
        <v>778</v>
      </c>
      <c r="E211" s="44" t="s">
        <v>15</v>
      </c>
      <c r="F211" s="44" t="s">
        <v>10</v>
      </c>
      <c r="G211" s="44" t="s">
        <v>1662</v>
      </c>
    </row>
    <row r="212" spans="1:7" ht="76.5" x14ac:dyDescent="0.25">
      <c r="A212" s="40" t="s">
        <v>773</v>
      </c>
      <c r="B212" s="44" t="s">
        <v>780</v>
      </c>
      <c r="C212" s="45" t="s">
        <v>14</v>
      </c>
      <c r="D212" s="45" t="s">
        <v>781</v>
      </c>
      <c r="E212" s="44" t="s">
        <v>15</v>
      </c>
      <c r="F212" s="44" t="s">
        <v>10</v>
      </c>
      <c r="G212" s="44" t="s">
        <v>1663</v>
      </c>
    </row>
    <row r="213" spans="1:7" ht="344.25" x14ac:dyDescent="0.25">
      <c r="A213" s="40" t="s">
        <v>776</v>
      </c>
      <c r="B213" s="44" t="s">
        <v>783</v>
      </c>
      <c r="C213" s="45" t="s">
        <v>14</v>
      </c>
      <c r="D213" s="45" t="s">
        <v>784</v>
      </c>
      <c r="E213" s="44" t="s">
        <v>15</v>
      </c>
      <c r="F213" s="44" t="s">
        <v>10</v>
      </c>
      <c r="G213" s="44" t="s">
        <v>1662</v>
      </c>
    </row>
    <row r="214" spans="1:7" ht="76.5" x14ac:dyDescent="0.25">
      <c r="A214" s="40" t="s">
        <v>779</v>
      </c>
      <c r="B214" s="44" t="s">
        <v>786</v>
      </c>
      <c r="C214" s="45" t="s">
        <v>14</v>
      </c>
      <c r="D214" s="45" t="s">
        <v>787</v>
      </c>
      <c r="E214" s="44" t="s">
        <v>15</v>
      </c>
      <c r="F214" s="44" t="s">
        <v>10</v>
      </c>
      <c r="G214" s="44" t="s">
        <v>1662</v>
      </c>
    </row>
    <row r="215" spans="1:7" ht="76.5" x14ac:dyDescent="0.25">
      <c r="A215" s="40" t="s">
        <v>782</v>
      </c>
      <c r="B215" s="44" t="s">
        <v>789</v>
      </c>
      <c r="C215" s="45" t="s">
        <v>14</v>
      </c>
      <c r="D215" s="45" t="s">
        <v>790</v>
      </c>
      <c r="E215" s="44" t="s">
        <v>15</v>
      </c>
      <c r="F215" s="44" t="s">
        <v>10</v>
      </c>
      <c r="G215" s="44" t="s">
        <v>1662</v>
      </c>
    </row>
    <row r="216" spans="1:7" ht="102" x14ac:dyDescent="0.25">
      <c r="A216" s="40" t="s">
        <v>785</v>
      </c>
      <c r="B216" s="44" t="s">
        <v>792</v>
      </c>
      <c r="C216" s="45" t="s">
        <v>14</v>
      </c>
      <c r="D216" s="45" t="s">
        <v>793</v>
      </c>
      <c r="E216" s="44" t="s">
        <v>15</v>
      </c>
      <c r="F216" s="44" t="s">
        <v>10</v>
      </c>
      <c r="G216" s="44" t="s">
        <v>1662</v>
      </c>
    </row>
    <row r="217" spans="1:7" ht="76.5" x14ac:dyDescent="0.25">
      <c r="A217" s="40" t="s">
        <v>788</v>
      </c>
      <c r="B217" s="44" t="s">
        <v>795</v>
      </c>
      <c r="C217" s="45" t="s">
        <v>14</v>
      </c>
      <c r="D217" s="45" t="s">
        <v>796</v>
      </c>
      <c r="E217" s="44" t="s">
        <v>15</v>
      </c>
      <c r="F217" s="44" t="s">
        <v>10</v>
      </c>
      <c r="G217" s="44" t="s">
        <v>1662</v>
      </c>
    </row>
    <row r="218" spans="1:7" ht="63.75" x14ac:dyDescent="0.25">
      <c r="A218" s="40" t="s">
        <v>791</v>
      </c>
      <c r="B218" s="44" t="s">
        <v>798</v>
      </c>
      <c r="C218" s="45" t="s">
        <v>14</v>
      </c>
      <c r="D218" s="45" t="s">
        <v>799</v>
      </c>
      <c r="E218" s="44" t="s">
        <v>15</v>
      </c>
      <c r="F218" s="44" t="s">
        <v>10</v>
      </c>
      <c r="G218" s="44" t="s">
        <v>1662</v>
      </c>
    </row>
    <row r="219" spans="1:7" ht="102" x14ac:dyDescent="0.25">
      <c r="A219" s="40" t="s">
        <v>794</v>
      </c>
      <c r="B219" s="44" t="s">
        <v>801</v>
      </c>
      <c r="C219" s="45" t="s">
        <v>14</v>
      </c>
      <c r="D219" s="45" t="s">
        <v>802</v>
      </c>
      <c r="E219" s="44" t="s">
        <v>15</v>
      </c>
      <c r="F219" s="44" t="s">
        <v>10</v>
      </c>
      <c r="G219" s="44" t="s">
        <v>1664</v>
      </c>
    </row>
    <row r="220" spans="1:7" ht="89.25" x14ac:dyDescent="0.25">
      <c r="A220" s="40" t="s">
        <v>797</v>
      </c>
      <c r="B220" s="44" t="s">
        <v>804</v>
      </c>
      <c r="C220" s="45" t="s">
        <v>14</v>
      </c>
      <c r="D220" s="45" t="s">
        <v>805</v>
      </c>
      <c r="E220" s="44" t="s">
        <v>15</v>
      </c>
      <c r="F220" s="44" t="s">
        <v>10</v>
      </c>
      <c r="G220" s="44" t="s">
        <v>1827</v>
      </c>
    </row>
    <row r="221" spans="1:7" ht="114.75" x14ac:dyDescent="0.25">
      <c r="A221" s="40" t="s">
        <v>800</v>
      </c>
      <c r="B221" s="44" t="s">
        <v>807</v>
      </c>
      <c r="C221" s="45" t="s">
        <v>14</v>
      </c>
      <c r="D221" s="45" t="s">
        <v>808</v>
      </c>
      <c r="E221" s="44" t="s">
        <v>15</v>
      </c>
      <c r="F221" s="44" t="s">
        <v>10</v>
      </c>
      <c r="G221" s="44" t="s">
        <v>1662</v>
      </c>
    </row>
    <row r="222" spans="1:7" ht="89.25" x14ac:dyDescent="0.25">
      <c r="A222" s="40" t="s">
        <v>803</v>
      </c>
      <c r="B222" s="44" t="s">
        <v>810</v>
      </c>
      <c r="C222" s="45" t="s">
        <v>14</v>
      </c>
      <c r="D222" s="45" t="s">
        <v>811</v>
      </c>
      <c r="E222" s="44" t="s">
        <v>15</v>
      </c>
      <c r="F222" s="44" t="s">
        <v>10</v>
      </c>
      <c r="G222" s="44" t="s">
        <v>1662</v>
      </c>
    </row>
    <row r="223" spans="1:7" ht="63.75" x14ac:dyDescent="0.25">
      <c r="A223" s="40" t="s">
        <v>806</v>
      </c>
      <c r="B223" s="44" t="s">
        <v>813</v>
      </c>
      <c r="C223" s="45" t="s">
        <v>14</v>
      </c>
      <c r="D223" s="45" t="s">
        <v>814</v>
      </c>
      <c r="E223" s="44" t="s">
        <v>15</v>
      </c>
      <c r="F223" s="44" t="s">
        <v>10</v>
      </c>
      <c r="G223" s="44" t="s">
        <v>1664</v>
      </c>
    </row>
    <row r="224" spans="1:7" ht="51" x14ac:dyDescent="0.25">
      <c r="A224" s="40" t="s">
        <v>809</v>
      </c>
      <c r="B224" s="44" t="s">
        <v>816</v>
      </c>
      <c r="C224" s="45" t="s">
        <v>14</v>
      </c>
      <c r="D224" s="45" t="s">
        <v>817</v>
      </c>
      <c r="E224" s="44" t="s">
        <v>15</v>
      </c>
      <c r="F224" s="44" t="s">
        <v>10</v>
      </c>
      <c r="G224" s="44" t="s">
        <v>1827</v>
      </c>
    </row>
    <row r="225" spans="1:7" ht="267.75" x14ac:dyDescent="0.25">
      <c r="A225" s="40" t="s">
        <v>812</v>
      </c>
      <c r="B225" s="44" t="s">
        <v>819</v>
      </c>
      <c r="C225" s="45" t="s">
        <v>14</v>
      </c>
      <c r="D225" s="45" t="s">
        <v>1843</v>
      </c>
      <c r="E225" s="44" t="s">
        <v>15</v>
      </c>
      <c r="F225" s="44" t="s">
        <v>10</v>
      </c>
      <c r="G225" s="44" t="s">
        <v>1632</v>
      </c>
    </row>
    <row r="226" spans="1:7" ht="51" x14ac:dyDescent="0.25">
      <c r="A226" s="40" t="s">
        <v>815</v>
      </c>
      <c r="B226" s="44" t="s">
        <v>822</v>
      </c>
      <c r="C226" s="45" t="s">
        <v>14</v>
      </c>
      <c r="D226" s="45" t="s">
        <v>823</v>
      </c>
      <c r="E226" s="44" t="s">
        <v>15</v>
      </c>
      <c r="F226" s="44" t="s">
        <v>10</v>
      </c>
      <c r="G226" s="44" t="s">
        <v>1665</v>
      </c>
    </row>
    <row r="227" spans="1:7" ht="76.5" x14ac:dyDescent="0.25">
      <c r="A227" s="40" t="s">
        <v>818</v>
      </c>
      <c r="B227" s="44" t="s">
        <v>825</v>
      </c>
      <c r="C227" s="45" t="s">
        <v>14</v>
      </c>
      <c r="D227" s="45" t="s">
        <v>826</v>
      </c>
      <c r="E227" s="44" t="s">
        <v>15</v>
      </c>
      <c r="F227" s="44" t="s">
        <v>10</v>
      </c>
      <c r="G227" s="44" t="s">
        <v>1666</v>
      </c>
    </row>
    <row r="228" spans="1:7" ht="76.5" x14ac:dyDescent="0.25">
      <c r="A228" s="40" t="s">
        <v>821</v>
      </c>
      <c r="B228" s="44" t="s">
        <v>828</v>
      </c>
      <c r="C228" s="45" t="s">
        <v>14</v>
      </c>
      <c r="D228" s="45" t="s">
        <v>829</v>
      </c>
      <c r="E228" s="44" t="s">
        <v>15</v>
      </c>
      <c r="F228" s="44" t="s">
        <v>10</v>
      </c>
      <c r="G228" s="44" t="s">
        <v>1667</v>
      </c>
    </row>
    <row r="229" spans="1:7" ht="102" x14ac:dyDescent="0.25">
      <c r="A229" s="40" t="s">
        <v>824</v>
      </c>
      <c r="B229" s="44" t="s">
        <v>831</v>
      </c>
      <c r="C229" s="45" t="s">
        <v>14</v>
      </c>
      <c r="D229" s="45" t="s">
        <v>832</v>
      </c>
      <c r="E229" s="44" t="s">
        <v>15</v>
      </c>
      <c r="F229" s="44" t="s">
        <v>10</v>
      </c>
      <c r="G229" s="44" t="s">
        <v>1665</v>
      </c>
    </row>
    <row r="230" spans="1:7" ht="102" x14ac:dyDescent="0.25">
      <c r="A230" s="40" t="s">
        <v>827</v>
      </c>
      <c r="B230" s="44" t="s">
        <v>834</v>
      </c>
      <c r="C230" s="45" t="s">
        <v>14</v>
      </c>
      <c r="D230" s="45" t="s">
        <v>835</v>
      </c>
      <c r="E230" s="44" t="s">
        <v>9</v>
      </c>
      <c r="F230" s="44" t="s">
        <v>10</v>
      </c>
      <c r="G230" s="44" t="s">
        <v>1665</v>
      </c>
    </row>
    <row r="231" spans="1:7" ht="153" x14ac:dyDescent="0.25">
      <c r="A231" s="40" t="s">
        <v>830</v>
      </c>
      <c r="B231" s="44" t="s">
        <v>837</v>
      </c>
      <c r="C231" s="45" t="s">
        <v>838</v>
      </c>
      <c r="D231" s="45" t="s">
        <v>14</v>
      </c>
      <c r="E231" s="44" t="s">
        <v>9</v>
      </c>
      <c r="F231" s="44" t="s">
        <v>10</v>
      </c>
      <c r="G231" s="44" t="s">
        <v>1632</v>
      </c>
    </row>
    <row r="232" spans="1:7" ht="25.5" x14ac:dyDescent="0.25">
      <c r="A232" s="40" t="s">
        <v>833</v>
      </c>
      <c r="B232" s="44" t="s">
        <v>840</v>
      </c>
      <c r="C232" s="45" t="s">
        <v>841</v>
      </c>
      <c r="D232" s="45" t="s">
        <v>14</v>
      </c>
      <c r="E232" s="44" t="s">
        <v>9</v>
      </c>
      <c r="F232" s="44" t="s">
        <v>10</v>
      </c>
      <c r="G232" s="44" t="s">
        <v>1635</v>
      </c>
    </row>
    <row r="233" spans="1:7" ht="89.25" x14ac:dyDescent="0.25">
      <c r="A233" s="40" t="s">
        <v>836</v>
      </c>
      <c r="B233" s="44" t="s">
        <v>843</v>
      </c>
      <c r="C233" s="45" t="s">
        <v>844</v>
      </c>
      <c r="D233" s="45" t="s">
        <v>14</v>
      </c>
      <c r="E233" s="44" t="s">
        <v>9</v>
      </c>
      <c r="F233" s="44" t="s">
        <v>10</v>
      </c>
      <c r="G233" s="44" t="s">
        <v>1621</v>
      </c>
    </row>
    <row r="234" spans="1:7" ht="25.5" x14ac:dyDescent="0.25">
      <c r="A234" s="40" t="s">
        <v>839</v>
      </c>
      <c r="B234" s="44" t="s">
        <v>846</v>
      </c>
      <c r="C234" s="45" t="s">
        <v>847</v>
      </c>
      <c r="D234" s="45" t="s">
        <v>14</v>
      </c>
      <c r="E234" s="44" t="s">
        <v>9</v>
      </c>
      <c r="F234" s="44" t="s">
        <v>10</v>
      </c>
      <c r="G234" s="44" t="s">
        <v>1632</v>
      </c>
    </row>
    <row r="235" spans="1:7" ht="38.25" x14ac:dyDescent="0.25">
      <c r="A235" s="40" t="s">
        <v>842</v>
      </c>
      <c r="B235" s="44" t="s">
        <v>849</v>
      </c>
      <c r="C235" s="45" t="s">
        <v>850</v>
      </c>
      <c r="D235" s="45" t="s">
        <v>14</v>
      </c>
      <c r="E235" s="44" t="s">
        <v>9</v>
      </c>
      <c r="F235" s="44" t="s">
        <v>10</v>
      </c>
      <c r="G235" s="44" t="s">
        <v>1635</v>
      </c>
    </row>
    <row r="236" spans="1:7" ht="25.5" x14ac:dyDescent="0.25">
      <c r="A236" s="40" t="s">
        <v>845</v>
      </c>
      <c r="B236" s="44" t="s">
        <v>852</v>
      </c>
      <c r="C236" s="45" t="s">
        <v>853</v>
      </c>
      <c r="D236" s="45" t="s">
        <v>14</v>
      </c>
      <c r="E236" s="44" t="s">
        <v>9</v>
      </c>
      <c r="F236" s="44" t="s">
        <v>10</v>
      </c>
      <c r="G236" s="44" t="s">
        <v>1621</v>
      </c>
    </row>
    <row r="237" spans="1:7" ht="89.25" x14ac:dyDescent="0.25">
      <c r="A237" s="40" t="s">
        <v>848</v>
      </c>
      <c r="B237" s="44" t="s">
        <v>855</v>
      </c>
      <c r="C237" s="45" t="s">
        <v>856</v>
      </c>
      <c r="D237" s="45" t="s">
        <v>14</v>
      </c>
      <c r="E237" s="44" t="s">
        <v>9</v>
      </c>
      <c r="F237" s="44" t="s">
        <v>10</v>
      </c>
      <c r="G237" s="44" t="s">
        <v>1632</v>
      </c>
    </row>
    <row r="238" spans="1:7" ht="229.5" x14ac:dyDescent="0.25">
      <c r="A238" s="40" t="s">
        <v>851</v>
      </c>
      <c r="B238" s="44" t="s">
        <v>858</v>
      </c>
      <c r="C238" s="45" t="s">
        <v>859</v>
      </c>
      <c r="D238" s="45" t="s">
        <v>14</v>
      </c>
      <c r="E238" s="44" t="s">
        <v>9</v>
      </c>
      <c r="F238" s="44" t="s">
        <v>10</v>
      </c>
      <c r="G238" s="44" t="s">
        <v>1668</v>
      </c>
    </row>
    <row r="239" spans="1:7" ht="25.5" x14ac:dyDescent="0.25">
      <c r="A239" s="40" t="s">
        <v>854</v>
      </c>
      <c r="B239" s="44" t="s">
        <v>861</v>
      </c>
      <c r="C239" s="45" t="s">
        <v>862</v>
      </c>
      <c r="D239" s="45" t="s">
        <v>14</v>
      </c>
      <c r="E239" s="44" t="s">
        <v>9</v>
      </c>
      <c r="F239" s="44" t="s">
        <v>10</v>
      </c>
      <c r="G239" s="44" t="s">
        <v>1635</v>
      </c>
    </row>
    <row r="240" spans="1:7" ht="38.25" x14ac:dyDescent="0.25">
      <c r="A240" s="40" t="s">
        <v>857</v>
      </c>
      <c r="B240" s="44" t="s">
        <v>864</v>
      </c>
      <c r="C240" s="45" t="s">
        <v>865</v>
      </c>
      <c r="D240" s="45" t="s">
        <v>14</v>
      </c>
      <c r="E240" s="44" t="s">
        <v>9</v>
      </c>
      <c r="F240" s="44" t="s">
        <v>10</v>
      </c>
      <c r="G240" s="44" t="s">
        <v>1632</v>
      </c>
    </row>
    <row r="241" spans="1:7" ht="63.75" x14ac:dyDescent="0.25">
      <c r="A241" s="40" t="s">
        <v>860</v>
      </c>
      <c r="B241" s="44" t="s">
        <v>867</v>
      </c>
      <c r="C241" s="45" t="s">
        <v>868</v>
      </c>
      <c r="D241" s="45" t="s">
        <v>14</v>
      </c>
      <c r="E241" s="44" t="s">
        <v>9</v>
      </c>
      <c r="F241" s="44" t="s">
        <v>10</v>
      </c>
      <c r="G241" s="44" t="s">
        <v>1669</v>
      </c>
    </row>
    <row r="242" spans="1:7" ht="25.5" x14ac:dyDescent="0.25">
      <c r="A242" s="40" t="s">
        <v>863</v>
      </c>
      <c r="B242" s="44" t="s">
        <v>870</v>
      </c>
      <c r="C242" s="45" t="s">
        <v>871</v>
      </c>
      <c r="D242" s="45" t="s">
        <v>14</v>
      </c>
      <c r="E242" s="44" t="s">
        <v>9</v>
      </c>
      <c r="F242" s="44" t="s">
        <v>10</v>
      </c>
      <c r="G242" s="44" t="s">
        <v>1635</v>
      </c>
    </row>
    <row r="243" spans="1:7" ht="38.25" x14ac:dyDescent="0.25">
      <c r="A243" s="40" t="s">
        <v>866</v>
      </c>
      <c r="B243" s="44" t="s">
        <v>873</v>
      </c>
      <c r="C243" s="45" t="s">
        <v>874</v>
      </c>
      <c r="D243" s="45" t="s">
        <v>14</v>
      </c>
      <c r="E243" s="44" t="s">
        <v>9</v>
      </c>
      <c r="F243" s="44" t="s">
        <v>10</v>
      </c>
      <c r="G243" s="44" t="s">
        <v>1630</v>
      </c>
    </row>
    <row r="244" spans="1:7" ht="51" x14ac:dyDescent="0.25">
      <c r="A244" s="40" t="s">
        <v>869</v>
      </c>
      <c r="B244" s="44" t="s">
        <v>876</v>
      </c>
      <c r="C244" s="45" t="s">
        <v>877</v>
      </c>
      <c r="D244" s="45" t="s">
        <v>14</v>
      </c>
      <c r="E244" s="44" t="s">
        <v>9</v>
      </c>
      <c r="F244" s="44" t="s">
        <v>10</v>
      </c>
      <c r="G244" s="44" t="s">
        <v>1630</v>
      </c>
    </row>
    <row r="245" spans="1:7" ht="89.25" x14ac:dyDescent="0.25">
      <c r="A245" s="40" t="s">
        <v>872</v>
      </c>
      <c r="B245" s="44" t="s">
        <v>879</v>
      </c>
      <c r="C245" s="45" t="s">
        <v>880</v>
      </c>
      <c r="D245" s="45" t="s">
        <v>14</v>
      </c>
      <c r="E245" s="44" t="s">
        <v>9</v>
      </c>
      <c r="F245" s="44" t="s">
        <v>10</v>
      </c>
      <c r="G245" s="44" t="s">
        <v>1632</v>
      </c>
    </row>
    <row r="246" spans="1:7" ht="51" x14ac:dyDescent="0.25">
      <c r="A246" s="40" t="s">
        <v>875</v>
      </c>
      <c r="B246" s="44" t="s">
        <v>882</v>
      </c>
      <c r="C246" s="45" t="s">
        <v>883</v>
      </c>
      <c r="D246" s="45" t="s">
        <v>14</v>
      </c>
      <c r="E246" s="44" t="s">
        <v>9</v>
      </c>
      <c r="F246" s="44" t="s">
        <v>10</v>
      </c>
      <c r="G246" s="44" t="s">
        <v>1621</v>
      </c>
    </row>
    <row r="247" spans="1:7" ht="38.25" x14ac:dyDescent="0.25">
      <c r="A247" s="40" t="s">
        <v>878</v>
      </c>
      <c r="B247" s="44" t="s">
        <v>885</v>
      </c>
      <c r="C247" s="45" t="s">
        <v>886</v>
      </c>
      <c r="D247" s="45" t="s">
        <v>14</v>
      </c>
      <c r="E247" s="44" t="s">
        <v>9</v>
      </c>
      <c r="F247" s="44" t="s">
        <v>10</v>
      </c>
      <c r="G247" s="44" t="s">
        <v>1627</v>
      </c>
    </row>
    <row r="248" spans="1:7" ht="25.5" x14ac:dyDescent="0.25">
      <c r="A248" s="40" t="s">
        <v>881</v>
      </c>
      <c r="B248" s="44" t="s">
        <v>888</v>
      </c>
      <c r="C248" s="45" t="s">
        <v>889</v>
      </c>
      <c r="D248" s="45" t="s">
        <v>14</v>
      </c>
      <c r="E248" s="44" t="s">
        <v>9</v>
      </c>
      <c r="F248" s="44" t="s">
        <v>10</v>
      </c>
      <c r="G248" s="44" t="s">
        <v>1635</v>
      </c>
    </row>
    <row r="249" spans="1:7" ht="25.5" x14ac:dyDescent="0.25">
      <c r="A249" s="40" t="s">
        <v>884</v>
      </c>
      <c r="B249" s="44" t="s">
        <v>891</v>
      </c>
      <c r="C249" s="45" t="s">
        <v>892</v>
      </c>
      <c r="D249" s="45" t="s">
        <v>14</v>
      </c>
      <c r="E249" s="44" t="s">
        <v>9</v>
      </c>
      <c r="F249" s="44" t="s">
        <v>10</v>
      </c>
      <c r="G249" s="44" t="s">
        <v>1658</v>
      </c>
    </row>
    <row r="250" spans="1:7" ht="38.25" x14ac:dyDescent="0.25">
      <c r="A250" s="40" t="s">
        <v>887</v>
      </c>
      <c r="B250" s="44" t="s">
        <v>894</v>
      </c>
      <c r="C250" s="45" t="s">
        <v>895</v>
      </c>
      <c r="D250" s="45" t="s">
        <v>14</v>
      </c>
      <c r="E250" s="44" t="s">
        <v>9</v>
      </c>
      <c r="F250" s="44" t="s">
        <v>10</v>
      </c>
      <c r="G250" s="44" t="s">
        <v>1630</v>
      </c>
    </row>
    <row r="251" spans="1:7" ht="25.5" x14ac:dyDescent="0.25">
      <c r="A251" s="40" t="s">
        <v>890</v>
      </c>
      <c r="B251" s="44" t="s">
        <v>897</v>
      </c>
      <c r="C251" s="45" t="s">
        <v>898</v>
      </c>
      <c r="D251" s="45" t="s">
        <v>14</v>
      </c>
      <c r="E251" s="44" t="s">
        <v>9</v>
      </c>
      <c r="F251" s="44" t="s">
        <v>10</v>
      </c>
      <c r="G251" s="44" t="s">
        <v>1635</v>
      </c>
    </row>
    <row r="252" spans="1:7" ht="38.25" x14ac:dyDescent="0.25">
      <c r="A252" s="40" t="s">
        <v>893</v>
      </c>
      <c r="B252" s="44" t="s">
        <v>900</v>
      </c>
      <c r="C252" s="45" t="s">
        <v>901</v>
      </c>
      <c r="D252" s="45" t="s">
        <v>14</v>
      </c>
      <c r="E252" s="44" t="s">
        <v>9</v>
      </c>
      <c r="F252" s="44" t="s">
        <v>10</v>
      </c>
      <c r="G252" s="44" t="s">
        <v>1635</v>
      </c>
    </row>
    <row r="253" spans="1:7" ht="114.75" x14ac:dyDescent="0.25">
      <c r="A253" s="40" t="s">
        <v>896</v>
      </c>
      <c r="B253" s="44" t="s">
        <v>903</v>
      </c>
      <c r="C253" s="45" t="s">
        <v>904</v>
      </c>
      <c r="D253" s="45" t="s">
        <v>14</v>
      </c>
      <c r="E253" s="44" t="s">
        <v>9</v>
      </c>
      <c r="F253" s="44" t="s">
        <v>10</v>
      </c>
      <c r="G253" s="44" t="s">
        <v>1670</v>
      </c>
    </row>
    <row r="254" spans="1:7" ht="76.5" x14ac:dyDescent="0.25">
      <c r="A254" s="40" t="s">
        <v>899</v>
      </c>
      <c r="B254" s="44" t="s">
        <v>906</v>
      </c>
      <c r="C254" s="45" t="s">
        <v>907</v>
      </c>
      <c r="D254" s="45" t="s">
        <v>14</v>
      </c>
      <c r="E254" s="44" t="s">
        <v>9</v>
      </c>
      <c r="F254" s="44" t="s">
        <v>10</v>
      </c>
      <c r="G254" s="44" t="s">
        <v>1630</v>
      </c>
    </row>
    <row r="255" spans="1:7" ht="63.75" x14ac:dyDescent="0.25">
      <c r="A255" s="40" t="s">
        <v>902</v>
      </c>
      <c r="B255" s="44" t="s">
        <v>909</v>
      </c>
      <c r="C255" s="45" t="s">
        <v>910</v>
      </c>
      <c r="D255" s="45" t="s">
        <v>14</v>
      </c>
      <c r="E255" s="44" t="s">
        <v>9</v>
      </c>
      <c r="F255" s="44" t="s">
        <v>10</v>
      </c>
      <c r="G255" s="44" t="s">
        <v>1671</v>
      </c>
    </row>
    <row r="256" spans="1:7" ht="25.5" x14ac:dyDescent="0.25">
      <c r="A256" s="40" t="s">
        <v>905</v>
      </c>
      <c r="B256" s="44" t="s">
        <v>912</v>
      </c>
      <c r="C256" s="45" t="s">
        <v>913</v>
      </c>
      <c r="D256" s="45" t="s">
        <v>14</v>
      </c>
      <c r="E256" s="44" t="s">
        <v>9</v>
      </c>
      <c r="F256" s="44" t="s">
        <v>10</v>
      </c>
      <c r="G256" s="44" t="s">
        <v>1621</v>
      </c>
    </row>
    <row r="257" spans="1:7" ht="25.5" x14ac:dyDescent="0.25">
      <c r="A257" s="40" t="s">
        <v>908</v>
      </c>
      <c r="B257" s="44" t="s">
        <v>915</v>
      </c>
      <c r="C257" s="45" t="s">
        <v>916</v>
      </c>
      <c r="D257" s="45" t="s">
        <v>14</v>
      </c>
      <c r="E257" s="44" t="s">
        <v>9</v>
      </c>
      <c r="F257" s="44" t="s">
        <v>10</v>
      </c>
      <c r="G257" s="44" t="s">
        <v>1593</v>
      </c>
    </row>
    <row r="258" spans="1:7" ht="204" x14ac:dyDescent="0.25">
      <c r="A258" s="40" t="s">
        <v>911</v>
      </c>
      <c r="B258" s="44" t="s">
        <v>918</v>
      </c>
      <c r="C258" s="45" t="s">
        <v>919</v>
      </c>
      <c r="D258" s="45" t="s">
        <v>14</v>
      </c>
      <c r="E258" s="44" t="s">
        <v>9</v>
      </c>
      <c r="F258" s="44" t="s">
        <v>10</v>
      </c>
      <c r="G258" s="44" t="s">
        <v>1672</v>
      </c>
    </row>
    <row r="259" spans="1:7" ht="25.5" x14ac:dyDescent="0.25">
      <c r="A259" s="40" t="s">
        <v>914</v>
      </c>
      <c r="B259" s="44" t="s">
        <v>921</v>
      </c>
      <c r="C259" s="45" t="s">
        <v>922</v>
      </c>
      <c r="D259" s="45" t="s">
        <v>14</v>
      </c>
      <c r="E259" s="44" t="s">
        <v>9</v>
      </c>
      <c r="F259" s="44" t="s">
        <v>10</v>
      </c>
      <c r="G259" s="44" t="s">
        <v>1593</v>
      </c>
    </row>
    <row r="260" spans="1:7" ht="76.5" x14ac:dyDescent="0.25">
      <c r="A260" s="40" t="s">
        <v>917</v>
      </c>
      <c r="B260" s="44" t="s">
        <v>924</v>
      </c>
      <c r="C260" s="45" t="s">
        <v>925</v>
      </c>
      <c r="D260" s="45" t="s">
        <v>14</v>
      </c>
      <c r="E260" s="44" t="s">
        <v>9</v>
      </c>
      <c r="F260" s="44" t="s">
        <v>10</v>
      </c>
      <c r="G260" s="44" t="s">
        <v>1621</v>
      </c>
    </row>
    <row r="261" spans="1:7" ht="38.25" x14ac:dyDescent="0.25">
      <c r="A261" s="40" t="s">
        <v>920</v>
      </c>
      <c r="B261" s="44" t="s">
        <v>927</v>
      </c>
      <c r="C261" s="45" t="s">
        <v>928</v>
      </c>
      <c r="D261" s="45" t="s">
        <v>14</v>
      </c>
      <c r="E261" s="44" t="s">
        <v>9</v>
      </c>
      <c r="F261" s="44" t="s">
        <v>10</v>
      </c>
      <c r="G261" s="44" t="s">
        <v>1593</v>
      </c>
    </row>
    <row r="262" spans="1:7" ht="25.5" x14ac:dyDescent="0.25">
      <c r="A262" s="40" t="s">
        <v>923</v>
      </c>
      <c r="B262" s="44" t="s">
        <v>930</v>
      </c>
      <c r="C262" s="45" t="s">
        <v>931</v>
      </c>
      <c r="D262" s="45" t="s">
        <v>14</v>
      </c>
      <c r="E262" s="44" t="s">
        <v>9</v>
      </c>
      <c r="F262" s="44" t="s">
        <v>10</v>
      </c>
      <c r="G262" s="44" t="s">
        <v>1593</v>
      </c>
    </row>
    <row r="263" spans="1:7" ht="25.5" x14ac:dyDescent="0.25">
      <c r="A263" s="40" t="s">
        <v>926</v>
      </c>
      <c r="B263" s="44" t="s">
        <v>933</v>
      </c>
      <c r="C263" s="45" t="s">
        <v>934</v>
      </c>
      <c r="D263" s="45" t="s">
        <v>14</v>
      </c>
      <c r="E263" s="44" t="s">
        <v>9</v>
      </c>
      <c r="F263" s="44" t="s">
        <v>10</v>
      </c>
      <c r="G263" s="44" t="s">
        <v>1593</v>
      </c>
    </row>
    <row r="264" spans="1:7" ht="63.75" x14ac:dyDescent="0.25">
      <c r="A264" s="40" t="s">
        <v>929</v>
      </c>
      <c r="B264" s="44" t="s">
        <v>936</v>
      </c>
      <c r="C264" s="45" t="s">
        <v>937</v>
      </c>
      <c r="D264" s="45" t="s">
        <v>14</v>
      </c>
      <c r="E264" s="44" t="s">
        <v>9</v>
      </c>
      <c r="F264" s="44" t="s">
        <v>10</v>
      </c>
      <c r="G264" s="44" t="s">
        <v>1621</v>
      </c>
    </row>
    <row r="265" spans="1:7" ht="25.5" x14ac:dyDescent="0.25">
      <c r="A265" s="40" t="s">
        <v>932</v>
      </c>
      <c r="B265" s="44" t="s">
        <v>939</v>
      </c>
      <c r="C265" s="45" t="s">
        <v>940</v>
      </c>
      <c r="D265" s="45" t="s">
        <v>14</v>
      </c>
      <c r="E265" s="44" t="s">
        <v>9</v>
      </c>
      <c r="F265" s="44" t="s">
        <v>10</v>
      </c>
      <c r="G265" s="44" t="s">
        <v>1635</v>
      </c>
    </row>
    <row r="266" spans="1:7" ht="25.5" x14ac:dyDescent="0.25">
      <c r="A266" s="40" t="s">
        <v>935</v>
      </c>
      <c r="B266" s="44" t="s">
        <v>942</v>
      </c>
      <c r="C266" s="45" t="s">
        <v>943</v>
      </c>
      <c r="D266" s="45" t="s">
        <v>14</v>
      </c>
      <c r="E266" s="44" t="s">
        <v>9</v>
      </c>
      <c r="F266" s="44" t="s">
        <v>10</v>
      </c>
      <c r="G266" s="44" t="s">
        <v>1593</v>
      </c>
    </row>
    <row r="267" spans="1:7" ht="38.25" x14ac:dyDescent="0.25">
      <c r="A267" s="40" t="s">
        <v>938</v>
      </c>
      <c r="B267" s="44" t="s">
        <v>945</v>
      </c>
      <c r="C267" s="45" t="s">
        <v>946</v>
      </c>
      <c r="D267" s="45" t="s">
        <v>14</v>
      </c>
      <c r="E267" s="44" t="s">
        <v>9</v>
      </c>
      <c r="F267" s="44" t="s">
        <v>10</v>
      </c>
      <c r="G267" s="44" t="s">
        <v>1635</v>
      </c>
    </row>
    <row r="268" spans="1:7" ht="25.5" x14ac:dyDescent="0.25">
      <c r="A268" s="40" t="s">
        <v>941</v>
      </c>
      <c r="B268" s="44" t="s">
        <v>948</v>
      </c>
      <c r="C268" s="45" t="s">
        <v>949</v>
      </c>
      <c r="D268" s="45" t="s">
        <v>14</v>
      </c>
      <c r="E268" s="44" t="s">
        <v>9</v>
      </c>
      <c r="F268" s="44" t="s">
        <v>10</v>
      </c>
      <c r="G268" s="44" t="s">
        <v>1635</v>
      </c>
    </row>
    <row r="269" spans="1:7" ht="51" x14ac:dyDescent="0.25">
      <c r="A269" s="40" t="s">
        <v>944</v>
      </c>
      <c r="B269" s="44" t="s">
        <v>951</v>
      </c>
      <c r="C269" s="45" t="s">
        <v>952</v>
      </c>
      <c r="D269" s="45" t="s">
        <v>14</v>
      </c>
      <c r="E269" s="44" t="s">
        <v>9</v>
      </c>
      <c r="F269" s="44" t="s">
        <v>10</v>
      </c>
      <c r="G269" s="44" t="s">
        <v>1593</v>
      </c>
    </row>
    <row r="270" spans="1:7" ht="76.5" x14ac:dyDescent="0.25">
      <c r="A270" s="40" t="s">
        <v>947</v>
      </c>
      <c r="B270" s="44" t="s">
        <v>954</v>
      </c>
      <c r="C270" s="45" t="s">
        <v>1844</v>
      </c>
      <c r="D270" s="45" t="s">
        <v>14</v>
      </c>
      <c r="E270" s="44" t="s">
        <v>9</v>
      </c>
      <c r="F270" s="44" t="s">
        <v>10</v>
      </c>
      <c r="G270" s="44" t="s">
        <v>1635</v>
      </c>
    </row>
    <row r="271" spans="1:7" ht="102" x14ac:dyDescent="0.25">
      <c r="A271" s="40" t="s">
        <v>950</v>
      </c>
      <c r="B271" s="44" t="s">
        <v>957</v>
      </c>
      <c r="C271" s="45" t="s">
        <v>958</v>
      </c>
      <c r="D271" s="45" t="s">
        <v>14</v>
      </c>
      <c r="E271" s="44" t="s">
        <v>9</v>
      </c>
      <c r="F271" s="44" t="s">
        <v>10</v>
      </c>
      <c r="G271" s="44" t="s">
        <v>1621</v>
      </c>
    </row>
    <row r="272" spans="1:7" ht="38.25" x14ac:dyDescent="0.25">
      <c r="A272" s="40" t="s">
        <v>953</v>
      </c>
      <c r="B272" s="44" t="s">
        <v>960</v>
      </c>
      <c r="C272" s="45" t="s">
        <v>961</v>
      </c>
      <c r="D272" s="45" t="s">
        <v>14</v>
      </c>
      <c r="E272" s="44" t="s">
        <v>9</v>
      </c>
      <c r="F272" s="44" t="s">
        <v>10</v>
      </c>
      <c r="G272" s="44" t="s">
        <v>1621</v>
      </c>
    </row>
    <row r="273" spans="1:7" ht="153" x14ac:dyDescent="0.25">
      <c r="A273" s="40" t="s">
        <v>956</v>
      </c>
      <c r="B273" s="44" t="s">
        <v>963</v>
      </c>
      <c r="C273" s="45" t="s">
        <v>964</v>
      </c>
      <c r="D273" s="45" t="s">
        <v>14</v>
      </c>
      <c r="E273" s="44" t="s">
        <v>9</v>
      </c>
      <c r="F273" s="44" t="s">
        <v>10</v>
      </c>
      <c r="G273" s="44" t="s">
        <v>1673</v>
      </c>
    </row>
    <row r="274" spans="1:7" ht="76.5" x14ac:dyDescent="0.25">
      <c r="A274" s="40" t="s">
        <v>959</v>
      </c>
      <c r="B274" s="44" t="s">
        <v>966</v>
      </c>
      <c r="C274" s="45" t="s">
        <v>967</v>
      </c>
      <c r="D274" s="45" t="s">
        <v>14</v>
      </c>
      <c r="E274" s="44" t="s">
        <v>9</v>
      </c>
      <c r="F274" s="44" t="s">
        <v>10</v>
      </c>
      <c r="G274" s="44" t="s">
        <v>1674</v>
      </c>
    </row>
    <row r="275" spans="1:7" ht="76.5" x14ac:dyDescent="0.25">
      <c r="A275" s="40" t="s">
        <v>962</v>
      </c>
      <c r="B275" s="44" t="s">
        <v>969</v>
      </c>
      <c r="C275" s="45" t="s">
        <v>970</v>
      </c>
      <c r="D275" s="45" t="s">
        <v>14</v>
      </c>
      <c r="E275" s="44" t="s">
        <v>9</v>
      </c>
      <c r="F275" s="44" t="s">
        <v>10</v>
      </c>
      <c r="G275" s="44" t="s">
        <v>1670</v>
      </c>
    </row>
    <row r="276" spans="1:7" ht="153" x14ac:dyDescent="0.25">
      <c r="A276" s="40" t="s">
        <v>965</v>
      </c>
      <c r="B276" s="44" t="s">
        <v>972</v>
      </c>
      <c r="C276" s="45" t="s">
        <v>973</v>
      </c>
      <c r="D276" s="45" t="s">
        <v>14</v>
      </c>
      <c r="E276" s="44" t="s">
        <v>9</v>
      </c>
      <c r="F276" s="44" t="s">
        <v>10</v>
      </c>
      <c r="G276" s="44" t="s">
        <v>1670</v>
      </c>
    </row>
    <row r="277" spans="1:7" ht="89.25" x14ac:dyDescent="0.25">
      <c r="A277" s="40" t="s">
        <v>968</v>
      </c>
      <c r="B277" s="44" t="s">
        <v>975</v>
      </c>
      <c r="C277" s="45" t="s">
        <v>976</v>
      </c>
      <c r="D277" s="45" t="s">
        <v>14</v>
      </c>
      <c r="E277" s="44" t="s">
        <v>9</v>
      </c>
      <c r="F277" s="44" t="s">
        <v>10</v>
      </c>
      <c r="G277" s="44" t="s">
        <v>1840</v>
      </c>
    </row>
    <row r="278" spans="1:7" ht="25.5" x14ac:dyDescent="0.25">
      <c r="A278" s="40" t="s">
        <v>971</v>
      </c>
      <c r="B278" s="44" t="s">
        <v>978</v>
      </c>
      <c r="C278" s="45" t="s">
        <v>979</v>
      </c>
      <c r="D278" s="45" t="s">
        <v>14</v>
      </c>
      <c r="E278" s="44" t="s">
        <v>9</v>
      </c>
      <c r="F278" s="44" t="s">
        <v>10</v>
      </c>
      <c r="G278" s="44" t="s">
        <v>1675</v>
      </c>
    </row>
    <row r="279" spans="1:7" ht="25.5" x14ac:dyDescent="0.25">
      <c r="A279" s="40" t="s">
        <v>974</v>
      </c>
      <c r="B279" s="44" t="s">
        <v>981</v>
      </c>
      <c r="C279" s="45" t="s">
        <v>982</v>
      </c>
      <c r="D279" s="45" t="s">
        <v>14</v>
      </c>
      <c r="E279" s="44" t="s">
        <v>9</v>
      </c>
      <c r="F279" s="44" t="s">
        <v>10</v>
      </c>
      <c r="G279" s="44" t="s">
        <v>1621</v>
      </c>
    </row>
    <row r="280" spans="1:7" ht="25.5" x14ac:dyDescent="0.25">
      <c r="A280" s="40" t="s">
        <v>977</v>
      </c>
      <c r="B280" s="44" t="s">
        <v>984</v>
      </c>
      <c r="C280" s="45" t="s">
        <v>985</v>
      </c>
      <c r="D280" s="45" t="s">
        <v>14</v>
      </c>
      <c r="E280" s="44" t="s">
        <v>9</v>
      </c>
      <c r="F280" s="44" t="s">
        <v>10</v>
      </c>
      <c r="G280" s="44" t="s">
        <v>1621</v>
      </c>
    </row>
    <row r="281" spans="1:7" ht="38.25" x14ac:dyDescent="0.25">
      <c r="A281" s="40" t="s">
        <v>980</v>
      </c>
      <c r="B281" s="44" t="s">
        <v>987</v>
      </c>
      <c r="C281" s="45" t="s">
        <v>988</v>
      </c>
      <c r="D281" s="45" t="s">
        <v>14</v>
      </c>
      <c r="E281" s="44" t="s">
        <v>9</v>
      </c>
      <c r="F281" s="44" t="s">
        <v>10</v>
      </c>
      <c r="G281" s="44" t="s">
        <v>1676</v>
      </c>
    </row>
    <row r="282" spans="1:7" ht="51" x14ac:dyDescent="0.25">
      <c r="A282" s="40" t="s">
        <v>983</v>
      </c>
      <c r="B282" s="44" t="s">
        <v>990</v>
      </c>
      <c r="C282" s="45" t="s">
        <v>991</v>
      </c>
      <c r="D282" s="45" t="s">
        <v>14</v>
      </c>
      <c r="E282" s="44" t="s">
        <v>9</v>
      </c>
      <c r="F282" s="44" t="s">
        <v>10</v>
      </c>
      <c r="G282" s="44" t="s">
        <v>1632</v>
      </c>
    </row>
    <row r="283" spans="1:7" ht="63.75" x14ac:dyDescent="0.25">
      <c r="A283" s="40" t="s">
        <v>986</v>
      </c>
      <c r="B283" s="44" t="s">
        <v>993</v>
      </c>
      <c r="C283" s="45" t="s">
        <v>994</v>
      </c>
      <c r="D283" s="45" t="s">
        <v>14</v>
      </c>
      <c r="E283" s="44" t="s">
        <v>9</v>
      </c>
      <c r="F283" s="44" t="s">
        <v>10</v>
      </c>
      <c r="G283" s="44" t="s">
        <v>1593</v>
      </c>
    </row>
    <row r="284" spans="1:7" ht="25.5" x14ac:dyDescent="0.25">
      <c r="A284" s="40" t="s">
        <v>989</v>
      </c>
      <c r="B284" s="44" t="s">
        <v>996</v>
      </c>
      <c r="C284" s="45" t="s">
        <v>997</v>
      </c>
      <c r="D284" s="45" t="s">
        <v>14</v>
      </c>
      <c r="E284" s="44" t="s">
        <v>9</v>
      </c>
      <c r="F284" s="44" t="s">
        <v>10</v>
      </c>
      <c r="G284" s="44" t="s">
        <v>1593</v>
      </c>
    </row>
    <row r="285" spans="1:7" ht="102" x14ac:dyDescent="0.25">
      <c r="A285" s="40" t="s">
        <v>992</v>
      </c>
      <c r="B285" s="44" t="s">
        <v>999</v>
      </c>
      <c r="C285" s="45" t="s">
        <v>1000</v>
      </c>
      <c r="D285" s="45" t="s">
        <v>14</v>
      </c>
      <c r="E285" s="44" t="s">
        <v>9</v>
      </c>
      <c r="F285" s="44" t="s">
        <v>10</v>
      </c>
      <c r="G285" s="44" t="s">
        <v>1632</v>
      </c>
    </row>
    <row r="286" spans="1:7" ht="25.5" x14ac:dyDescent="0.25">
      <c r="A286" s="40" t="s">
        <v>995</v>
      </c>
      <c r="B286" s="44" t="s">
        <v>1002</v>
      </c>
      <c r="C286" s="45" t="s">
        <v>1003</v>
      </c>
      <c r="D286" s="45" t="s">
        <v>14</v>
      </c>
      <c r="E286" s="44" t="s">
        <v>9</v>
      </c>
      <c r="F286" s="44" t="s">
        <v>10</v>
      </c>
      <c r="G286" s="44" t="s">
        <v>1635</v>
      </c>
    </row>
    <row r="287" spans="1:7" ht="63.75" x14ac:dyDescent="0.25">
      <c r="A287" s="40" t="s">
        <v>998</v>
      </c>
      <c r="B287" s="44" t="s">
        <v>1005</v>
      </c>
      <c r="C287" s="45" t="s">
        <v>1006</v>
      </c>
      <c r="D287" s="45" t="s">
        <v>14</v>
      </c>
      <c r="E287" s="44" t="s">
        <v>9</v>
      </c>
      <c r="F287" s="44" t="s">
        <v>10</v>
      </c>
      <c r="G287" s="44" t="s">
        <v>1621</v>
      </c>
    </row>
    <row r="288" spans="1:7" ht="38.25" x14ac:dyDescent="0.25">
      <c r="A288" s="40" t="s">
        <v>1001</v>
      </c>
      <c r="B288" s="44" t="s">
        <v>1008</v>
      </c>
      <c r="C288" s="45" t="s">
        <v>1009</v>
      </c>
      <c r="D288" s="45" t="s">
        <v>14</v>
      </c>
      <c r="E288" s="44" t="s">
        <v>9</v>
      </c>
      <c r="F288" s="44" t="s">
        <v>10</v>
      </c>
      <c r="G288" s="44" t="s">
        <v>1621</v>
      </c>
    </row>
    <row r="289" spans="1:7" ht="25.5" x14ac:dyDescent="0.25">
      <c r="A289" s="40" t="s">
        <v>1004</v>
      </c>
      <c r="B289" s="44" t="s">
        <v>1011</v>
      </c>
      <c r="C289" s="45" t="s">
        <v>1012</v>
      </c>
      <c r="D289" s="45" t="s">
        <v>14</v>
      </c>
      <c r="E289" s="44" t="s">
        <v>9</v>
      </c>
      <c r="F289" s="44" t="s">
        <v>10</v>
      </c>
      <c r="G289" s="44" t="s">
        <v>1613</v>
      </c>
    </row>
    <row r="290" spans="1:7" ht="38.25" x14ac:dyDescent="0.25">
      <c r="A290" s="40" t="s">
        <v>1007</v>
      </c>
      <c r="B290" s="44" t="s">
        <v>1017</v>
      </c>
      <c r="C290" s="45" t="s">
        <v>1018</v>
      </c>
      <c r="D290" s="45" t="s">
        <v>14</v>
      </c>
      <c r="E290" s="44" t="s">
        <v>9</v>
      </c>
      <c r="F290" s="44" t="s">
        <v>10</v>
      </c>
      <c r="G290" s="44" t="s">
        <v>1593</v>
      </c>
    </row>
    <row r="291" spans="1:7" ht="38.25" x14ac:dyDescent="0.25">
      <c r="A291" s="40" t="s">
        <v>1010</v>
      </c>
      <c r="B291" s="44" t="s">
        <v>1020</v>
      </c>
      <c r="C291" s="45" t="s">
        <v>1021</v>
      </c>
      <c r="D291" s="45" t="s">
        <v>14</v>
      </c>
      <c r="E291" s="44" t="s">
        <v>9</v>
      </c>
      <c r="F291" s="44" t="s">
        <v>10</v>
      </c>
      <c r="G291" s="44" t="s">
        <v>1655</v>
      </c>
    </row>
    <row r="292" spans="1:7" ht="25.5" x14ac:dyDescent="0.25">
      <c r="A292" s="40" t="s">
        <v>1013</v>
      </c>
      <c r="B292" s="44" t="s">
        <v>1023</v>
      </c>
      <c r="C292" s="45" t="s">
        <v>1024</v>
      </c>
      <c r="D292" s="45" t="s">
        <v>14</v>
      </c>
      <c r="E292" s="44" t="s">
        <v>9</v>
      </c>
      <c r="F292" s="44" t="s">
        <v>10</v>
      </c>
      <c r="G292" s="44" t="s">
        <v>1593</v>
      </c>
    </row>
    <row r="293" spans="1:7" ht="204" x14ac:dyDescent="0.25">
      <c r="A293" s="40" t="s">
        <v>1016</v>
      </c>
      <c r="B293" s="44" t="s">
        <v>1026</v>
      </c>
      <c r="C293" s="45" t="s">
        <v>1027</v>
      </c>
      <c r="D293" s="45" t="s">
        <v>14</v>
      </c>
      <c r="E293" s="44" t="s">
        <v>9</v>
      </c>
      <c r="F293" s="44" t="s">
        <v>10</v>
      </c>
      <c r="G293" s="44" t="s">
        <v>1677</v>
      </c>
    </row>
    <row r="294" spans="1:7" ht="204" x14ac:dyDescent="0.25">
      <c r="A294" s="40" t="s">
        <v>1019</v>
      </c>
      <c r="B294" s="44" t="s">
        <v>1029</v>
      </c>
      <c r="C294" s="45" t="s">
        <v>1030</v>
      </c>
      <c r="D294" s="45" t="s">
        <v>14</v>
      </c>
      <c r="E294" s="44" t="s">
        <v>9</v>
      </c>
      <c r="F294" s="44" t="s">
        <v>10</v>
      </c>
      <c r="G294" s="44" t="s">
        <v>1655</v>
      </c>
    </row>
    <row r="295" spans="1:7" ht="89.25" x14ac:dyDescent="0.25">
      <c r="A295" s="40" t="s">
        <v>1022</v>
      </c>
      <c r="B295" s="44" t="s">
        <v>1032</v>
      </c>
      <c r="C295" s="45" t="s">
        <v>1033</v>
      </c>
      <c r="D295" s="45" t="s">
        <v>14</v>
      </c>
      <c r="E295" s="44" t="s">
        <v>9</v>
      </c>
      <c r="F295" s="44" t="s">
        <v>10</v>
      </c>
      <c r="G295" s="44" t="s">
        <v>1671</v>
      </c>
    </row>
    <row r="296" spans="1:7" ht="140.25" x14ac:dyDescent="0.25">
      <c r="A296" s="40" t="s">
        <v>1025</v>
      </c>
      <c r="B296" s="44" t="s">
        <v>1035</v>
      </c>
      <c r="C296" s="45" t="s">
        <v>1036</v>
      </c>
      <c r="D296" s="45" t="s">
        <v>14</v>
      </c>
      <c r="E296" s="44" t="s">
        <v>9</v>
      </c>
      <c r="F296" s="44" t="s">
        <v>10</v>
      </c>
      <c r="G296" s="44" t="s">
        <v>1593</v>
      </c>
    </row>
    <row r="297" spans="1:7" ht="204" x14ac:dyDescent="0.25">
      <c r="A297" s="40" t="s">
        <v>1028</v>
      </c>
      <c r="B297" s="44" t="s">
        <v>1038</v>
      </c>
      <c r="C297" s="45" t="s">
        <v>1039</v>
      </c>
      <c r="D297" s="45" t="s">
        <v>1040</v>
      </c>
      <c r="E297" s="44" t="s">
        <v>9</v>
      </c>
      <c r="F297" s="44" t="s">
        <v>10</v>
      </c>
      <c r="G297" s="44" t="s">
        <v>1678</v>
      </c>
    </row>
    <row r="298" spans="1:7" ht="114.75" x14ac:dyDescent="0.25">
      <c r="A298" s="40" t="s">
        <v>1031</v>
      </c>
      <c r="B298" s="44" t="s">
        <v>1042</v>
      </c>
      <c r="C298" s="45" t="s">
        <v>1043</v>
      </c>
      <c r="D298" s="45" t="s">
        <v>14</v>
      </c>
      <c r="E298" s="44" t="s">
        <v>9</v>
      </c>
      <c r="F298" s="44" t="s">
        <v>10</v>
      </c>
      <c r="G298" s="44" t="s">
        <v>1635</v>
      </c>
    </row>
    <row r="299" spans="1:7" ht="76.5" x14ac:dyDescent="0.25">
      <c r="A299" s="40" t="s">
        <v>1034</v>
      </c>
      <c r="B299" s="44" t="s">
        <v>1045</v>
      </c>
      <c r="C299" s="45" t="s">
        <v>1046</v>
      </c>
      <c r="D299" s="45" t="s">
        <v>14</v>
      </c>
      <c r="E299" s="44" t="s">
        <v>9</v>
      </c>
      <c r="F299" s="44" t="s">
        <v>10</v>
      </c>
      <c r="G299" s="44" t="s">
        <v>1635</v>
      </c>
    </row>
    <row r="300" spans="1:7" ht="25.5" x14ac:dyDescent="0.25">
      <c r="A300" s="40" t="s">
        <v>1037</v>
      </c>
      <c r="B300" s="44" t="s">
        <v>1048</v>
      </c>
      <c r="C300" s="45" t="s">
        <v>1049</v>
      </c>
      <c r="D300" s="45" t="s">
        <v>14</v>
      </c>
      <c r="E300" s="44" t="s">
        <v>9</v>
      </c>
      <c r="F300" s="44" t="s">
        <v>10</v>
      </c>
      <c r="G300" s="44" t="s">
        <v>1621</v>
      </c>
    </row>
    <row r="301" spans="1:7" ht="25.5" x14ac:dyDescent="0.25">
      <c r="A301" s="40" t="s">
        <v>1041</v>
      </c>
      <c r="B301" s="44" t="s">
        <v>1051</v>
      </c>
      <c r="C301" s="45" t="s">
        <v>1052</v>
      </c>
      <c r="D301" s="45" t="s">
        <v>14</v>
      </c>
      <c r="E301" s="44" t="s">
        <v>9</v>
      </c>
      <c r="F301" s="44" t="s">
        <v>10</v>
      </c>
      <c r="G301" s="44" t="s">
        <v>1593</v>
      </c>
    </row>
    <row r="302" spans="1:7" ht="38.25" x14ac:dyDescent="0.25">
      <c r="A302" s="40" t="s">
        <v>1044</v>
      </c>
      <c r="B302" s="44" t="s">
        <v>1054</v>
      </c>
      <c r="C302" s="45" t="s">
        <v>1055</v>
      </c>
      <c r="D302" s="45" t="s">
        <v>14</v>
      </c>
      <c r="E302" s="44" t="s">
        <v>9</v>
      </c>
      <c r="F302" s="44" t="s">
        <v>10</v>
      </c>
      <c r="G302" s="44" t="s">
        <v>1621</v>
      </c>
    </row>
    <row r="303" spans="1:7" ht="38.25" x14ac:dyDescent="0.25">
      <c r="A303" s="40" t="s">
        <v>1047</v>
      </c>
      <c r="B303" s="44" t="s">
        <v>1057</v>
      </c>
      <c r="C303" s="45" t="s">
        <v>1058</v>
      </c>
      <c r="D303" s="45" t="s">
        <v>14</v>
      </c>
      <c r="E303" s="44" t="s">
        <v>9</v>
      </c>
      <c r="F303" s="44" t="s">
        <v>10</v>
      </c>
      <c r="G303" s="44" t="s">
        <v>1635</v>
      </c>
    </row>
    <row r="304" spans="1:7" ht="25.5" x14ac:dyDescent="0.25">
      <c r="A304" s="40" t="s">
        <v>1050</v>
      </c>
      <c r="B304" s="44" t="s">
        <v>1060</v>
      </c>
      <c r="C304" s="45" t="s">
        <v>1061</v>
      </c>
      <c r="D304" s="45" t="s">
        <v>14</v>
      </c>
      <c r="E304" s="44" t="s">
        <v>9</v>
      </c>
      <c r="F304" s="44" t="s">
        <v>10</v>
      </c>
      <c r="G304" s="44" t="s">
        <v>1679</v>
      </c>
    </row>
    <row r="305" spans="1:7" ht="76.5" x14ac:dyDescent="0.25">
      <c r="A305" s="40" t="s">
        <v>1053</v>
      </c>
      <c r="B305" s="44" t="s">
        <v>1063</v>
      </c>
      <c r="C305" s="45" t="s">
        <v>1064</v>
      </c>
      <c r="D305" s="45" t="s">
        <v>14</v>
      </c>
      <c r="E305" s="44" t="s">
        <v>9</v>
      </c>
      <c r="F305" s="44" t="s">
        <v>10</v>
      </c>
      <c r="G305" s="44" t="s">
        <v>1630</v>
      </c>
    </row>
    <row r="306" spans="1:7" ht="25.5" x14ac:dyDescent="0.25">
      <c r="A306" s="40" t="s">
        <v>1056</v>
      </c>
      <c r="B306" s="44" t="s">
        <v>1066</v>
      </c>
      <c r="C306" s="45" t="s">
        <v>1067</v>
      </c>
      <c r="D306" s="45" t="s">
        <v>14</v>
      </c>
      <c r="E306" s="44" t="s">
        <v>9</v>
      </c>
      <c r="F306" s="44" t="s">
        <v>10</v>
      </c>
      <c r="G306" s="44" t="s">
        <v>1621</v>
      </c>
    </row>
    <row r="307" spans="1:7" ht="25.5" x14ac:dyDescent="0.25">
      <c r="A307" s="40" t="s">
        <v>1059</v>
      </c>
      <c r="B307" s="44" t="s">
        <v>1069</v>
      </c>
      <c r="C307" s="45" t="s">
        <v>1070</v>
      </c>
      <c r="D307" s="45" t="s">
        <v>14</v>
      </c>
      <c r="E307" s="44" t="s">
        <v>9</v>
      </c>
      <c r="F307" s="44" t="s">
        <v>10</v>
      </c>
      <c r="G307" s="44" t="s">
        <v>1621</v>
      </c>
    </row>
    <row r="308" spans="1:7" ht="25.5" x14ac:dyDescent="0.25">
      <c r="A308" s="40" t="s">
        <v>1062</v>
      </c>
      <c r="B308" s="44" t="s">
        <v>1072</v>
      </c>
      <c r="C308" s="45" t="s">
        <v>1073</v>
      </c>
      <c r="D308" s="45" t="s">
        <v>14</v>
      </c>
      <c r="E308" s="44" t="s">
        <v>9</v>
      </c>
      <c r="F308" s="44" t="s">
        <v>10</v>
      </c>
      <c r="G308" s="44" t="s">
        <v>1621</v>
      </c>
    </row>
    <row r="309" spans="1:7" ht="25.5" x14ac:dyDescent="0.25">
      <c r="A309" s="40" t="s">
        <v>1065</v>
      </c>
      <c r="B309" s="44" t="s">
        <v>1075</v>
      </c>
      <c r="C309" s="45" t="s">
        <v>1076</v>
      </c>
      <c r="D309" s="45" t="s">
        <v>14</v>
      </c>
      <c r="E309" s="44" t="s">
        <v>9</v>
      </c>
      <c r="F309" s="44" t="s">
        <v>10</v>
      </c>
      <c r="G309" s="44" t="s">
        <v>1621</v>
      </c>
    </row>
    <row r="310" spans="1:7" ht="25.5" x14ac:dyDescent="0.25">
      <c r="A310" s="40" t="s">
        <v>1068</v>
      </c>
      <c r="B310" s="44" t="s">
        <v>1078</v>
      </c>
      <c r="C310" s="45" t="s">
        <v>1079</v>
      </c>
      <c r="D310" s="45" t="s">
        <v>14</v>
      </c>
      <c r="E310" s="44" t="s">
        <v>9</v>
      </c>
      <c r="F310" s="44" t="s">
        <v>10</v>
      </c>
      <c r="G310" s="44" t="s">
        <v>1593</v>
      </c>
    </row>
    <row r="311" spans="1:7" ht="51" x14ac:dyDescent="0.25">
      <c r="A311" s="40" t="s">
        <v>1071</v>
      </c>
      <c r="B311" s="44" t="s">
        <v>1081</v>
      </c>
      <c r="C311" s="45" t="s">
        <v>1082</v>
      </c>
      <c r="D311" s="45" t="s">
        <v>14</v>
      </c>
      <c r="E311" s="44" t="s">
        <v>9</v>
      </c>
      <c r="F311" s="44" t="s">
        <v>10</v>
      </c>
      <c r="G311" s="44" t="s">
        <v>1635</v>
      </c>
    </row>
    <row r="312" spans="1:7" ht="51" x14ac:dyDescent="0.25">
      <c r="A312" s="40" t="s">
        <v>1074</v>
      </c>
      <c r="B312" s="44" t="s">
        <v>1084</v>
      </c>
      <c r="C312" s="45" t="s">
        <v>1085</v>
      </c>
      <c r="D312" s="45" t="s">
        <v>1040</v>
      </c>
      <c r="E312" s="44" t="s">
        <v>9</v>
      </c>
      <c r="F312" s="44" t="s">
        <v>10</v>
      </c>
      <c r="G312" s="44" t="s">
        <v>1640</v>
      </c>
    </row>
    <row r="313" spans="1:7" ht="63.75" x14ac:dyDescent="0.25">
      <c r="A313" s="40" t="s">
        <v>1077</v>
      </c>
      <c r="B313" s="44" t="s">
        <v>1087</v>
      </c>
      <c r="C313" s="45" t="s">
        <v>1088</v>
      </c>
      <c r="D313" s="45" t="s">
        <v>14</v>
      </c>
      <c r="E313" s="44" t="s">
        <v>9</v>
      </c>
      <c r="F313" s="44" t="s">
        <v>10</v>
      </c>
      <c r="G313" s="44" t="s">
        <v>1680</v>
      </c>
    </row>
    <row r="314" spans="1:7" ht="76.5" x14ac:dyDescent="0.25">
      <c r="A314" s="40" t="s">
        <v>1080</v>
      </c>
      <c r="B314" s="44" t="s">
        <v>1090</v>
      </c>
      <c r="C314" s="45" t="s">
        <v>1091</v>
      </c>
      <c r="D314" s="45" t="s">
        <v>14</v>
      </c>
      <c r="E314" s="44" t="s">
        <v>9</v>
      </c>
      <c r="F314" s="44" t="s">
        <v>10</v>
      </c>
      <c r="G314" s="44" t="s">
        <v>1681</v>
      </c>
    </row>
    <row r="315" spans="1:7" ht="25.5" x14ac:dyDescent="0.25">
      <c r="A315" s="40" t="s">
        <v>1083</v>
      </c>
      <c r="B315" s="44" t="s">
        <v>1093</v>
      </c>
      <c r="C315" s="45" t="s">
        <v>1094</v>
      </c>
      <c r="D315" s="45" t="s">
        <v>14</v>
      </c>
      <c r="E315" s="44" t="s">
        <v>9</v>
      </c>
      <c r="F315" s="44" t="s">
        <v>10</v>
      </c>
      <c r="G315" s="44" t="s">
        <v>1621</v>
      </c>
    </row>
    <row r="316" spans="1:7" ht="25.5" x14ac:dyDescent="0.25">
      <c r="A316" s="40" t="s">
        <v>1086</v>
      </c>
      <c r="B316" s="44" t="s">
        <v>1096</v>
      </c>
      <c r="C316" s="45" t="s">
        <v>1097</v>
      </c>
      <c r="D316" s="45" t="s">
        <v>1040</v>
      </c>
      <c r="E316" s="44" t="s">
        <v>9</v>
      </c>
      <c r="F316" s="44" t="s">
        <v>10</v>
      </c>
      <c r="G316" s="44" t="s">
        <v>1621</v>
      </c>
    </row>
    <row r="317" spans="1:7" ht="51" x14ac:dyDescent="0.25">
      <c r="A317" s="40" t="s">
        <v>1089</v>
      </c>
      <c r="B317" s="44" t="s">
        <v>1099</v>
      </c>
      <c r="C317" s="45" t="s">
        <v>1100</v>
      </c>
      <c r="D317" s="45" t="s">
        <v>14</v>
      </c>
      <c r="E317" s="44" t="s">
        <v>9</v>
      </c>
      <c r="F317" s="44" t="s">
        <v>10</v>
      </c>
      <c r="G317" s="44" t="s">
        <v>1593</v>
      </c>
    </row>
    <row r="318" spans="1:7" ht="76.5" x14ac:dyDescent="0.25">
      <c r="A318" s="40" t="s">
        <v>1092</v>
      </c>
      <c r="B318" s="44" t="s">
        <v>1102</v>
      </c>
      <c r="C318" s="45" t="s">
        <v>1103</v>
      </c>
      <c r="D318" s="45" t="s">
        <v>14</v>
      </c>
      <c r="E318" s="44" t="s">
        <v>9</v>
      </c>
      <c r="F318" s="44" t="s">
        <v>10</v>
      </c>
      <c r="G318" s="44" t="e">
        <v>#N/A</v>
      </c>
    </row>
    <row r="319" spans="1:7" ht="25.5" x14ac:dyDescent="0.25">
      <c r="A319" s="40" t="s">
        <v>1095</v>
      </c>
      <c r="B319" s="44" t="s">
        <v>1105</v>
      </c>
      <c r="C319" s="45" t="s">
        <v>1106</v>
      </c>
      <c r="D319" s="45" t="s">
        <v>14</v>
      </c>
      <c r="E319" s="44" t="s">
        <v>9</v>
      </c>
      <c r="F319" s="44" t="s">
        <v>10</v>
      </c>
      <c r="G319" s="44" t="s">
        <v>1593</v>
      </c>
    </row>
    <row r="320" spans="1:7" ht="63.75" x14ac:dyDescent="0.25">
      <c r="A320" s="40" t="s">
        <v>1098</v>
      </c>
      <c r="B320" s="44" t="s">
        <v>1108</v>
      </c>
      <c r="C320" s="45" t="s">
        <v>1109</v>
      </c>
      <c r="D320" s="45" t="s">
        <v>14</v>
      </c>
      <c r="E320" s="44" t="s">
        <v>9</v>
      </c>
      <c r="F320" s="44" t="s">
        <v>10</v>
      </c>
      <c r="G320" s="44" t="s">
        <v>1682</v>
      </c>
    </row>
    <row r="321" spans="1:7" ht="38.25" x14ac:dyDescent="0.25">
      <c r="A321" s="40" t="s">
        <v>1101</v>
      </c>
      <c r="B321" s="44" t="s">
        <v>1111</v>
      </c>
      <c r="C321" s="45" t="s">
        <v>1112</v>
      </c>
      <c r="D321" s="45" t="s">
        <v>14</v>
      </c>
      <c r="E321" s="44" t="s">
        <v>15</v>
      </c>
      <c r="F321" s="44" t="s">
        <v>10</v>
      </c>
      <c r="G321" s="44" t="s">
        <v>1621</v>
      </c>
    </row>
    <row r="322" spans="1:7" ht="51" x14ac:dyDescent="0.25">
      <c r="A322" s="40" t="s">
        <v>1104</v>
      </c>
      <c r="B322" s="44" t="s">
        <v>1114</v>
      </c>
      <c r="C322" s="45" t="s">
        <v>1115</v>
      </c>
      <c r="D322" s="45" t="s">
        <v>14</v>
      </c>
      <c r="E322" s="44" t="s">
        <v>9</v>
      </c>
      <c r="F322" s="44" t="s">
        <v>10</v>
      </c>
      <c r="G322" s="44" t="e">
        <v>#N/A</v>
      </c>
    </row>
    <row r="323" spans="1:7" ht="63.75" x14ac:dyDescent="0.25">
      <c r="A323" s="40" t="s">
        <v>1107</v>
      </c>
      <c r="B323" s="44" t="s">
        <v>1117</v>
      </c>
      <c r="C323" s="45" t="s">
        <v>1118</v>
      </c>
      <c r="D323" s="45" t="s">
        <v>14</v>
      </c>
      <c r="E323" s="44" t="s">
        <v>9</v>
      </c>
      <c r="F323" s="44" t="s">
        <v>10</v>
      </c>
      <c r="G323" s="44" t="s">
        <v>1593</v>
      </c>
    </row>
    <row r="324" spans="1:7" ht="89.25" x14ac:dyDescent="0.25">
      <c r="A324" s="40" t="s">
        <v>1110</v>
      </c>
      <c r="B324" s="44" t="s">
        <v>1120</v>
      </c>
      <c r="C324" s="45" t="s">
        <v>1121</v>
      </c>
      <c r="D324" s="45" t="s">
        <v>14</v>
      </c>
      <c r="E324" s="44" t="s">
        <v>9</v>
      </c>
      <c r="F324" s="44" t="s">
        <v>10</v>
      </c>
      <c r="G324" s="44" t="s">
        <v>1683</v>
      </c>
    </row>
    <row r="325" spans="1:7" ht="38.25" x14ac:dyDescent="0.25">
      <c r="A325" s="40" t="s">
        <v>1113</v>
      </c>
      <c r="B325" s="44" t="s">
        <v>1123</v>
      </c>
      <c r="C325" s="45" t="s">
        <v>1124</v>
      </c>
      <c r="D325" s="45" t="s">
        <v>14</v>
      </c>
      <c r="E325" s="44" t="s">
        <v>9</v>
      </c>
      <c r="F325" s="44" t="s">
        <v>10</v>
      </c>
      <c r="G325" s="44" t="s">
        <v>1658</v>
      </c>
    </row>
    <row r="326" spans="1:7" ht="51" x14ac:dyDescent="0.25">
      <c r="A326" s="40" t="s">
        <v>1116</v>
      </c>
      <c r="B326" s="44" t="s">
        <v>1126</v>
      </c>
      <c r="C326" s="45" t="s">
        <v>1127</v>
      </c>
      <c r="D326" s="45" t="s">
        <v>14</v>
      </c>
      <c r="E326" s="44" t="s">
        <v>9</v>
      </c>
      <c r="F326" s="44" t="s">
        <v>1128</v>
      </c>
      <c r="G326" s="44" t="s">
        <v>1613</v>
      </c>
    </row>
    <row r="327" spans="1:7" ht="38.25" x14ac:dyDescent="0.25">
      <c r="A327" s="40" t="s">
        <v>1119</v>
      </c>
      <c r="B327" s="44" t="s">
        <v>1130</v>
      </c>
      <c r="C327" s="45" t="s">
        <v>1131</v>
      </c>
      <c r="D327" s="45" t="s">
        <v>14</v>
      </c>
      <c r="E327" s="44" t="s">
        <v>9</v>
      </c>
      <c r="F327" s="44" t="s">
        <v>1128</v>
      </c>
      <c r="G327" s="44" t="s">
        <v>1684</v>
      </c>
    </row>
    <row r="328" spans="1:7" ht="25.5" x14ac:dyDescent="0.25">
      <c r="A328" s="40" t="s">
        <v>1122</v>
      </c>
      <c r="B328" s="44" t="s">
        <v>1133</v>
      </c>
      <c r="C328" s="45" t="s">
        <v>1134</v>
      </c>
      <c r="D328" s="45" t="s">
        <v>14</v>
      </c>
      <c r="E328" s="44" t="s">
        <v>9</v>
      </c>
      <c r="F328" s="44" t="s">
        <v>10</v>
      </c>
      <c r="G328" s="44" t="s">
        <v>1632</v>
      </c>
    </row>
    <row r="329" spans="1:7" ht="89.25" x14ac:dyDescent="0.25">
      <c r="A329" s="40" t="s">
        <v>1125</v>
      </c>
      <c r="B329" s="44" t="s">
        <v>1136</v>
      </c>
      <c r="C329" s="45" t="s">
        <v>1137</v>
      </c>
      <c r="D329" s="45" t="s">
        <v>14</v>
      </c>
      <c r="E329" s="44" t="s">
        <v>9</v>
      </c>
      <c r="F329" s="44" t="s">
        <v>10</v>
      </c>
      <c r="G329" s="44" t="s">
        <v>1685</v>
      </c>
    </row>
    <row r="330" spans="1:7" ht="89.25" x14ac:dyDescent="0.25">
      <c r="A330" s="40" t="s">
        <v>1129</v>
      </c>
      <c r="B330" s="44" t="s">
        <v>1139</v>
      </c>
      <c r="C330" s="45" t="s">
        <v>1140</v>
      </c>
      <c r="D330" s="45" t="s">
        <v>14</v>
      </c>
      <c r="E330" s="44" t="s">
        <v>9</v>
      </c>
      <c r="F330" s="44" t="s">
        <v>10</v>
      </c>
      <c r="G330" s="44" t="s">
        <v>1632</v>
      </c>
    </row>
    <row r="331" spans="1:7" ht="38.25" x14ac:dyDescent="0.25">
      <c r="A331" s="40" t="s">
        <v>1132</v>
      </c>
      <c r="B331" s="44" t="s">
        <v>1142</v>
      </c>
      <c r="C331" s="45" t="s">
        <v>1143</v>
      </c>
      <c r="D331" s="45" t="s">
        <v>14</v>
      </c>
      <c r="E331" s="44" t="s">
        <v>9</v>
      </c>
      <c r="F331" s="44" t="s">
        <v>10</v>
      </c>
      <c r="G331" s="44" t="s">
        <v>1593</v>
      </c>
    </row>
    <row r="332" spans="1:7" ht="63.75" x14ac:dyDescent="0.25">
      <c r="A332" s="40" t="s">
        <v>1135</v>
      </c>
      <c r="B332" s="44" t="s">
        <v>1145</v>
      </c>
      <c r="C332" s="45" t="s">
        <v>1146</v>
      </c>
      <c r="D332" s="45" t="s">
        <v>14</v>
      </c>
      <c r="E332" s="44" t="s">
        <v>9</v>
      </c>
      <c r="F332" s="44" t="s">
        <v>10</v>
      </c>
      <c r="G332" s="44" t="s">
        <v>1635</v>
      </c>
    </row>
    <row r="333" spans="1:7" ht="38.25" x14ac:dyDescent="0.25">
      <c r="A333" s="40" t="s">
        <v>1138</v>
      </c>
      <c r="B333" s="44" t="s">
        <v>1148</v>
      </c>
      <c r="C333" s="45" t="s">
        <v>1149</v>
      </c>
      <c r="D333" s="45" t="s">
        <v>14</v>
      </c>
      <c r="E333" s="44" t="s">
        <v>9</v>
      </c>
      <c r="F333" s="44" t="s">
        <v>10</v>
      </c>
      <c r="G333" s="44" t="s">
        <v>1621</v>
      </c>
    </row>
    <row r="334" spans="1:7" ht="127.5" x14ac:dyDescent="0.25">
      <c r="A334" s="40" t="s">
        <v>1141</v>
      </c>
      <c r="B334" s="44" t="s">
        <v>1151</v>
      </c>
      <c r="C334" s="45" t="s">
        <v>1152</v>
      </c>
      <c r="D334" s="45" t="s">
        <v>14</v>
      </c>
      <c r="E334" s="44" t="s">
        <v>9</v>
      </c>
      <c r="F334" s="44" t="s">
        <v>10</v>
      </c>
      <c r="G334" s="44" t="s">
        <v>1686</v>
      </c>
    </row>
    <row r="335" spans="1:7" ht="114.75" x14ac:dyDescent="0.25">
      <c r="A335" s="40" t="s">
        <v>1144</v>
      </c>
      <c r="B335" s="44" t="s">
        <v>1154</v>
      </c>
      <c r="C335" s="45" t="s">
        <v>1155</v>
      </c>
      <c r="D335" s="45" t="s">
        <v>14</v>
      </c>
      <c r="E335" s="44" t="s">
        <v>9</v>
      </c>
      <c r="F335" s="44" t="s">
        <v>10</v>
      </c>
      <c r="G335" s="44" t="s">
        <v>1686</v>
      </c>
    </row>
    <row r="336" spans="1:7" ht="51" x14ac:dyDescent="0.25">
      <c r="A336" s="40" t="s">
        <v>1147</v>
      </c>
      <c r="B336" s="44" t="s">
        <v>1157</v>
      </c>
      <c r="C336" s="45" t="s">
        <v>1158</v>
      </c>
      <c r="D336" s="45" t="s">
        <v>14</v>
      </c>
      <c r="E336" s="44" t="s">
        <v>9</v>
      </c>
      <c r="F336" s="44" t="s">
        <v>10</v>
      </c>
      <c r="G336" s="44" t="s">
        <v>1613</v>
      </c>
    </row>
    <row r="337" spans="1:7" ht="102" x14ac:dyDescent="0.25">
      <c r="A337" s="40" t="s">
        <v>1150</v>
      </c>
      <c r="B337" s="44" t="s">
        <v>1160</v>
      </c>
      <c r="C337" s="45" t="s">
        <v>1161</v>
      </c>
      <c r="D337" s="45" t="s">
        <v>14</v>
      </c>
      <c r="E337" s="44" t="s">
        <v>9</v>
      </c>
      <c r="F337" s="44" t="s">
        <v>10</v>
      </c>
      <c r="G337" s="44" t="s">
        <v>1593</v>
      </c>
    </row>
    <row r="338" spans="1:7" ht="38.25" x14ac:dyDescent="0.25">
      <c r="A338" s="40" t="s">
        <v>1153</v>
      </c>
      <c r="B338" s="44" t="s">
        <v>1163</v>
      </c>
      <c r="C338" s="45" t="s">
        <v>1164</v>
      </c>
      <c r="D338" s="45" t="s">
        <v>14</v>
      </c>
      <c r="E338" s="44" t="s">
        <v>9</v>
      </c>
      <c r="F338" s="44" t="s">
        <v>10</v>
      </c>
      <c r="G338" s="44" t="e">
        <v>#N/A</v>
      </c>
    </row>
    <row r="339" spans="1:7" ht="25.5" x14ac:dyDescent="0.25">
      <c r="A339" s="40" t="s">
        <v>1156</v>
      </c>
      <c r="B339" s="44" t="s">
        <v>1166</v>
      </c>
      <c r="C339" s="45" t="s">
        <v>1167</v>
      </c>
      <c r="D339" s="45" t="s">
        <v>14</v>
      </c>
      <c r="E339" s="44" t="s">
        <v>9</v>
      </c>
      <c r="F339" s="44" t="s">
        <v>10</v>
      </c>
      <c r="G339" s="44" t="s">
        <v>1593</v>
      </c>
    </row>
    <row r="340" spans="1:7" ht="63.75" x14ac:dyDescent="0.25">
      <c r="A340" s="40" t="s">
        <v>1159</v>
      </c>
      <c r="B340" s="44" t="s">
        <v>1169</v>
      </c>
      <c r="C340" s="45" t="s">
        <v>1170</v>
      </c>
      <c r="D340" s="45" t="s">
        <v>14</v>
      </c>
      <c r="E340" s="44" t="s">
        <v>9</v>
      </c>
      <c r="F340" s="44" t="s">
        <v>10</v>
      </c>
      <c r="G340" s="44" t="s">
        <v>1632</v>
      </c>
    </row>
    <row r="341" spans="1:7" ht="25.5" x14ac:dyDescent="0.25">
      <c r="A341" s="40" t="s">
        <v>1162</v>
      </c>
      <c r="B341" s="44" t="s">
        <v>1172</v>
      </c>
      <c r="C341" s="45" t="s">
        <v>1173</v>
      </c>
      <c r="D341" s="45" t="s">
        <v>14</v>
      </c>
      <c r="E341" s="44" t="s">
        <v>9</v>
      </c>
      <c r="F341" s="44" t="s">
        <v>10</v>
      </c>
      <c r="G341" s="44" t="e">
        <v>#N/A</v>
      </c>
    </row>
    <row r="342" spans="1:7" ht="114.75" x14ac:dyDescent="0.25">
      <c r="A342" s="40" t="s">
        <v>1165</v>
      </c>
      <c r="B342" s="44" t="s">
        <v>1175</v>
      </c>
      <c r="C342" s="45" t="s">
        <v>1176</v>
      </c>
      <c r="D342" s="45" t="s">
        <v>14</v>
      </c>
      <c r="E342" s="44" t="s">
        <v>9</v>
      </c>
      <c r="F342" s="44" t="s">
        <v>10</v>
      </c>
      <c r="G342" s="44" t="e">
        <v>#N/A</v>
      </c>
    </row>
    <row r="343" spans="1:7" ht="114.75" x14ac:dyDescent="0.25">
      <c r="A343" s="40" t="s">
        <v>1168</v>
      </c>
      <c r="B343" s="44" t="s">
        <v>1178</v>
      </c>
      <c r="C343" s="45" t="s">
        <v>1179</v>
      </c>
      <c r="D343" s="45" t="s">
        <v>14</v>
      </c>
      <c r="E343" s="44" t="s">
        <v>9</v>
      </c>
      <c r="F343" s="44" t="s">
        <v>10</v>
      </c>
      <c r="G343" s="44" t="s">
        <v>1632</v>
      </c>
    </row>
    <row r="344" spans="1:7" ht="63.75" x14ac:dyDescent="0.25">
      <c r="A344" s="40" t="s">
        <v>1171</v>
      </c>
      <c r="B344" s="44" t="s">
        <v>1181</v>
      </c>
      <c r="C344" s="45" t="s">
        <v>1182</v>
      </c>
      <c r="D344" s="45" t="s">
        <v>8</v>
      </c>
      <c r="E344" s="44" t="s">
        <v>9</v>
      </c>
      <c r="F344" s="44" t="s">
        <v>10</v>
      </c>
      <c r="G344" s="44" t="s">
        <v>1621</v>
      </c>
    </row>
    <row r="345" spans="1:7" ht="344.25" x14ac:dyDescent="0.25">
      <c r="A345" s="40" t="s">
        <v>1174</v>
      </c>
      <c r="B345" s="44" t="s">
        <v>1184</v>
      </c>
      <c r="C345" s="45" t="s">
        <v>1185</v>
      </c>
      <c r="D345" s="45" t="s">
        <v>14</v>
      </c>
      <c r="E345" s="44" t="s">
        <v>9</v>
      </c>
      <c r="F345" s="44" t="s">
        <v>10</v>
      </c>
      <c r="G345" s="44" t="s">
        <v>1668</v>
      </c>
    </row>
    <row r="346" spans="1:7" ht="25.5" x14ac:dyDescent="0.25">
      <c r="A346" s="40" t="s">
        <v>1177</v>
      </c>
      <c r="B346" s="44" t="s">
        <v>1187</v>
      </c>
      <c r="C346" s="45" t="s">
        <v>1188</v>
      </c>
      <c r="D346" s="45" t="s">
        <v>14</v>
      </c>
      <c r="E346" s="44" t="s">
        <v>9</v>
      </c>
      <c r="F346" s="44" t="s">
        <v>10</v>
      </c>
      <c r="G346" s="44" t="s">
        <v>1593</v>
      </c>
    </row>
    <row r="347" spans="1:7" ht="38.25" x14ac:dyDescent="0.25">
      <c r="A347" s="40" t="s">
        <v>1180</v>
      </c>
      <c r="B347" s="44" t="s">
        <v>1190</v>
      </c>
      <c r="C347" s="45" t="s">
        <v>1191</v>
      </c>
      <c r="D347" s="45" t="s">
        <v>14</v>
      </c>
      <c r="E347" s="44" t="s">
        <v>9</v>
      </c>
      <c r="F347" s="44" t="s">
        <v>10</v>
      </c>
      <c r="G347" s="44" t="s">
        <v>1593</v>
      </c>
    </row>
    <row r="348" spans="1:7" ht="25.5" x14ac:dyDescent="0.25">
      <c r="A348" s="40" t="s">
        <v>1183</v>
      </c>
      <c r="B348" s="44" t="s">
        <v>1193</v>
      </c>
      <c r="C348" s="45" t="s">
        <v>1194</v>
      </c>
      <c r="D348" s="45" t="s">
        <v>8</v>
      </c>
      <c r="E348" s="44" t="s">
        <v>9</v>
      </c>
      <c r="F348" s="44" t="s">
        <v>10</v>
      </c>
      <c r="G348" s="44" t="s">
        <v>1593</v>
      </c>
    </row>
    <row r="349" spans="1:7" ht="114.75" x14ac:dyDescent="0.25">
      <c r="A349" s="40" t="s">
        <v>1186</v>
      </c>
      <c r="B349" s="44" t="s">
        <v>1196</v>
      </c>
      <c r="C349" s="45" t="s">
        <v>1197</v>
      </c>
      <c r="D349" s="45" t="s">
        <v>14</v>
      </c>
      <c r="E349" s="44" t="s">
        <v>9</v>
      </c>
      <c r="F349" s="44" t="s">
        <v>10</v>
      </c>
      <c r="G349" s="44" t="s">
        <v>1687</v>
      </c>
    </row>
    <row r="350" spans="1:7" ht="25.5" x14ac:dyDescent="0.25">
      <c r="A350" s="40" t="s">
        <v>1189</v>
      </c>
      <c r="B350" s="44" t="s">
        <v>1199</v>
      </c>
      <c r="C350" s="45" t="s">
        <v>1200</v>
      </c>
      <c r="D350" s="45" t="s">
        <v>14</v>
      </c>
      <c r="E350" s="44" t="s">
        <v>9</v>
      </c>
      <c r="F350" s="44" t="s">
        <v>10</v>
      </c>
      <c r="G350" s="44" t="s">
        <v>1593</v>
      </c>
    </row>
    <row r="351" spans="1:7" ht="25.5" x14ac:dyDescent="0.25">
      <c r="A351" s="40" t="s">
        <v>1192</v>
      </c>
      <c r="B351" s="44" t="s">
        <v>1202</v>
      </c>
      <c r="C351" s="45" t="s">
        <v>1203</v>
      </c>
      <c r="D351" s="45" t="s">
        <v>14</v>
      </c>
      <c r="E351" s="44" t="s">
        <v>9</v>
      </c>
      <c r="F351" s="44" t="s">
        <v>10</v>
      </c>
      <c r="G351" s="44" t="s">
        <v>1621</v>
      </c>
    </row>
    <row r="352" spans="1:7" ht="25.5" x14ac:dyDescent="0.25">
      <c r="A352" s="40" t="s">
        <v>1195</v>
      </c>
      <c r="B352" s="44" t="s">
        <v>1205</v>
      </c>
      <c r="C352" s="45" t="s">
        <v>1206</v>
      </c>
      <c r="D352" s="45" t="s">
        <v>14</v>
      </c>
      <c r="E352" s="44" t="s">
        <v>9</v>
      </c>
      <c r="F352" s="44" t="s">
        <v>10</v>
      </c>
      <c r="G352" s="44" t="s">
        <v>1635</v>
      </c>
    </row>
    <row r="353" spans="1:7" ht="89.25" x14ac:dyDescent="0.25">
      <c r="A353" s="40" t="s">
        <v>1198</v>
      </c>
      <c r="B353" s="44" t="s">
        <v>1208</v>
      </c>
      <c r="C353" s="45" t="s">
        <v>1209</v>
      </c>
      <c r="D353" s="45" t="s">
        <v>14</v>
      </c>
      <c r="E353" s="44" t="s">
        <v>9</v>
      </c>
      <c r="F353" s="44" t="s">
        <v>10</v>
      </c>
      <c r="G353" s="44" t="s">
        <v>1613</v>
      </c>
    </row>
    <row r="354" spans="1:7" ht="38.25" x14ac:dyDescent="0.25">
      <c r="A354" s="40" t="s">
        <v>1201</v>
      </c>
      <c r="B354" s="44" t="s">
        <v>1211</v>
      </c>
      <c r="C354" s="45" t="s">
        <v>1212</v>
      </c>
      <c r="D354" s="45" t="s">
        <v>14</v>
      </c>
      <c r="E354" s="44" t="s">
        <v>9</v>
      </c>
      <c r="F354" s="44" t="s">
        <v>10</v>
      </c>
      <c r="G354" s="44" t="s">
        <v>1840</v>
      </c>
    </row>
    <row r="355" spans="1:7" ht="51" x14ac:dyDescent="0.25">
      <c r="A355" s="40" t="s">
        <v>1204</v>
      </c>
      <c r="B355" s="44" t="s">
        <v>1217</v>
      </c>
      <c r="C355" s="45" t="s">
        <v>1218</v>
      </c>
      <c r="D355" s="45" t="s">
        <v>14</v>
      </c>
      <c r="E355" s="44" t="s">
        <v>9</v>
      </c>
      <c r="F355" s="44" t="s">
        <v>10</v>
      </c>
      <c r="G355" s="44" t="s">
        <v>1689</v>
      </c>
    </row>
    <row r="356" spans="1:7" ht="25.5" x14ac:dyDescent="0.25">
      <c r="A356" s="40" t="s">
        <v>1207</v>
      </c>
      <c r="B356" s="44" t="s">
        <v>1220</v>
      </c>
      <c r="C356" s="45" t="s">
        <v>1221</v>
      </c>
      <c r="D356" s="45" t="s">
        <v>1222</v>
      </c>
      <c r="E356" s="44" t="s">
        <v>15</v>
      </c>
      <c r="F356" s="44" t="s">
        <v>10</v>
      </c>
      <c r="G356" s="44" t="s">
        <v>1621</v>
      </c>
    </row>
    <row r="357" spans="1:7" ht="38.25" x14ac:dyDescent="0.25">
      <c r="A357" s="40" t="s">
        <v>1210</v>
      </c>
      <c r="B357" s="44" t="s">
        <v>1224</v>
      </c>
      <c r="C357" s="45" t="s">
        <v>1225</v>
      </c>
      <c r="D357" s="45" t="s">
        <v>1226</v>
      </c>
      <c r="E357" s="44" t="s">
        <v>15</v>
      </c>
      <c r="F357" s="44" t="s">
        <v>10</v>
      </c>
      <c r="G357" s="44" t="s">
        <v>1621</v>
      </c>
    </row>
    <row r="358" spans="1:7" ht="25.5" x14ac:dyDescent="0.25">
      <c r="A358" s="40" t="s">
        <v>1213</v>
      </c>
      <c r="B358" s="44" t="s">
        <v>1228</v>
      </c>
      <c r="C358" s="45" t="s">
        <v>1229</v>
      </c>
      <c r="D358" s="45" t="s">
        <v>1230</v>
      </c>
      <c r="E358" s="44" t="s">
        <v>15</v>
      </c>
      <c r="F358" s="44" t="s">
        <v>10</v>
      </c>
      <c r="G358" s="44" t="s">
        <v>1632</v>
      </c>
    </row>
    <row r="359" spans="1:7" ht="38.25" x14ac:dyDescent="0.25">
      <c r="A359" s="40" t="s">
        <v>1216</v>
      </c>
      <c r="B359" s="44" t="s">
        <v>1232</v>
      </c>
      <c r="C359" s="45" t="s">
        <v>1233</v>
      </c>
      <c r="D359" s="45" t="s">
        <v>1234</v>
      </c>
      <c r="E359" s="44" t="s">
        <v>15</v>
      </c>
      <c r="F359" s="44" t="s">
        <v>10</v>
      </c>
      <c r="G359" s="44" t="s">
        <v>1598</v>
      </c>
    </row>
    <row r="360" spans="1:7" ht="38.25" x14ac:dyDescent="0.25">
      <c r="A360" s="40" t="s">
        <v>1219</v>
      </c>
      <c r="B360" s="44" t="s">
        <v>1236</v>
      </c>
      <c r="C360" s="45" t="s">
        <v>1237</v>
      </c>
      <c r="D360" s="45" t="s">
        <v>1238</v>
      </c>
      <c r="E360" s="44" t="s">
        <v>15</v>
      </c>
      <c r="F360" s="44" t="s">
        <v>10</v>
      </c>
      <c r="G360" s="44" t="s">
        <v>1690</v>
      </c>
    </row>
    <row r="361" spans="1:7" ht="178.5" x14ac:dyDescent="0.25">
      <c r="A361" s="40" t="s">
        <v>1223</v>
      </c>
      <c r="B361" s="44" t="s">
        <v>1240</v>
      </c>
      <c r="C361" s="45" t="s">
        <v>1241</v>
      </c>
      <c r="D361" s="45" t="s">
        <v>1242</v>
      </c>
      <c r="E361" s="44" t="s">
        <v>15</v>
      </c>
      <c r="F361" s="44" t="s">
        <v>10</v>
      </c>
      <c r="G361" s="44" t="s">
        <v>1691</v>
      </c>
    </row>
    <row r="362" spans="1:7" ht="63.75" x14ac:dyDescent="0.25">
      <c r="A362" s="40" t="s">
        <v>1227</v>
      </c>
      <c r="B362" s="44" t="s">
        <v>1244</v>
      </c>
      <c r="C362" s="45" t="s">
        <v>1245</v>
      </c>
      <c r="D362" s="45" t="s">
        <v>1246</v>
      </c>
      <c r="E362" s="44" t="s">
        <v>15</v>
      </c>
      <c r="F362" s="44" t="s">
        <v>10</v>
      </c>
      <c r="G362" s="44" t="s">
        <v>1632</v>
      </c>
    </row>
    <row r="363" spans="1:7" ht="38.25" x14ac:dyDescent="0.25">
      <c r="A363" s="40" t="s">
        <v>1231</v>
      </c>
      <c r="B363" s="44" t="s">
        <v>1248</v>
      </c>
      <c r="C363" s="45" t="s">
        <v>1249</v>
      </c>
      <c r="D363" s="45" t="s">
        <v>1250</v>
      </c>
      <c r="E363" s="44" t="s">
        <v>15</v>
      </c>
      <c r="F363" s="44" t="s">
        <v>10</v>
      </c>
      <c r="G363" s="44" t="s">
        <v>1598</v>
      </c>
    </row>
    <row r="364" spans="1:7" ht="114.75" x14ac:dyDescent="0.25">
      <c r="A364" s="40" t="s">
        <v>1235</v>
      </c>
      <c r="B364" s="44" t="s">
        <v>1252</v>
      </c>
      <c r="C364" s="45" t="s">
        <v>1253</v>
      </c>
      <c r="D364" s="45" t="s">
        <v>1254</v>
      </c>
      <c r="E364" s="44" t="s">
        <v>15</v>
      </c>
      <c r="F364" s="44" t="s">
        <v>10</v>
      </c>
      <c r="G364" s="44" t="s">
        <v>1621</v>
      </c>
    </row>
    <row r="365" spans="1:7" ht="280.5" x14ac:dyDescent="0.25">
      <c r="A365" s="40" t="s">
        <v>1239</v>
      </c>
      <c r="B365" s="44" t="s">
        <v>1256</v>
      </c>
      <c r="C365" s="45" t="s">
        <v>1257</v>
      </c>
      <c r="D365" s="45" t="s">
        <v>1258</v>
      </c>
      <c r="E365" s="44" t="s">
        <v>15</v>
      </c>
      <c r="F365" s="44" t="s">
        <v>10</v>
      </c>
      <c r="G365" s="44" t="s">
        <v>1692</v>
      </c>
    </row>
    <row r="366" spans="1:7" ht="76.5" x14ac:dyDescent="0.25">
      <c r="A366" s="40" t="s">
        <v>1243</v>
      </c>
      <c r="B366" s="44" t="s">
        <v>1260</v>
      </c>
      <c r="C366" s="45" t="s">
        <v>1261</v>
      </c>
      <c r="D366" s="45" t="s">
        <v>1262</v>
      </c>
      <c r="E366" s="44" t="s">
        <v>15</v>
      </c>
      <c r="F366" s="44" t="s">
        <v>10</v>
      </c>
      <c r="G366" s="44" t="s">
        <v>1625</v>
      </c>
    </row>
    <row r="367" spans="1:7" ht="63.75" x14ac:dyDescent="0.25">
      <c r="A367" s="40" t="s">
        <v>1247</v>
      </c>
      <c r="B367" s="44" t="s">
        <v>1264</v>
      </c>
      <c r="C367" s="45" t="s">
        <v>1845</v>
      </c>
      <c r="D367" s="45" t="s">
        <v>1266</v>
      </c>
      <c r="E367" s="44" t="s">
        <v>15</v>
      </c>
      <c r="F367" s="44" t="s">
        <v>10</v>
      </c>
      <c r="G367" s="44" t="s">
        <v>1659</v>
      </c>
    </row>
    <row r="368" spans="1:7" ht="63.75" x14ac:dyDescent="0.25">
      <c r="A368" s="40" t="s">
        <v>1251</v>
      </c>
      <c r="B368" s="44" t="s">
        <v>1268</v>
      </c>
      <c r="C368" s="45" t="s">
        <v>1269</v>
      </c>
      <c r="D368" s="45" t="s">
        <v>1269</v>
      </c>
      <c r="E368" s="44" t="s">
        <v>15</v>
      </c>
      <c r="F368" s="44" t="s">
        <v>10</v>
      </c>
      <c r="G368" s="44" t="s">
        <v>1693</v>
      </c>
    </row>
    <row r="369" spans="1:7" ht="331.5" x14ac:dyDescent="0.25">
      <c r="A369" s="40" t="s">
        <v>1255</v>
      </c>
      <c r="B369" s="44" t="s">
        <v>1271</v>
      </c>
      <c r="C369" s="45" t="s">
        <v>1272</v>
      </c>
      <c r="D369" s="45" t="s">
        <v>1272</v>
      </c>
      <c r="E369" s="44" t="s">
        <v>15</v>
      </c>
      <c r="F369" s="44" t="s">
        <v>10</v>
      </c>
      <c r="G369" s="44" t="s">
        <v>1632</v>
      </c>
    </row>
    <row r="370" spans="1:7" ht="408" x14ac:dyDescent="0.25">
      <c r="A370" s="40" t="s">
        <v>1259</v>
      </c>
      <c r="B370" s="44" t="s">
        <v>1274</v>
      </c>
      <c r="C370" s="45" t="s">
        <v>1275</v>
      </c>
      <c r="D370" s="45" t="s">
        <v>1276</v>
      </c>
      <c r="E370" s="44" t="s">
        <v>15</v>
      </c>
      <c r="F370" s="44" t="s">
        <v>10</v>
      </c>
      <c r="G370" s="44" t="s">
        <v>1632</v>
      </c>
    </row>
    <row r="371" spans="1:7" ht="127.5" x14ac:dyDescent="0.25">
      <c r="A371" s="40" t="s">
        <v>1263</v>
      </c>
      <c r="B371" s="44" t="s">
        <v>1278</v>
      </c>
      <c r="C371" s="45" t="s">
        <v>1279</v>
      </c>
      <c r="D371" s="45" t="s">
        <v>1280</v>
      </c>
      <c r="E371" s="44" t="s">
        <v>9</v>
      </c>
      <c r="F371" s="44" t="s">
        <v>10</v>
      </c>
      <c r="G371" s="44" t="s">
        <v>1694</v>
      </c>
    </row>
    <row r="372" spans="1:7" ht="51" x14ac:dyDescent="0.25">
      <c r="A372" s="40" t="s">
        <v>1267</v>
      </c>
      <c r="B372" s="44" t="s">
        <v>1282</v>
      </c>
      <c r="C372" s="45" t="s">
        <v>1283</v>
      </c>
      <c r="D372" s="45" t="s">
        <v>1284</v>
      </c>
      <c r="E372" s="44" t="s">
        <v>15</v>
      </c>
      <c r="F372" s="44" t="s">
        <v>10</v>
      </c>
      <c r="G372" s="44" t="s">
        <v>1635</v>
      </c>
    </row>
    <row r="373" spans="1:7" ht="153" x14ac:dyDescent="0.25">
      <c r="A373" s="40" t="s">
        <v>1270</v>
      </c>
      <c r="B373" s="44" t="s">
        <v>1286</v>
      </c>
      <c r="C373" s="45" t="s">
        <v>1287</v>
      </c>
      <c r="D373" s="45" t="s">
        <v>1288</v>
      </c>
      <c r="E373" s="44" t="s">
        <v>9</v>
      </c>
      <c r="F373" s="44" t="s">
        <v>10</v>
      </c>
      <c r="G373" s="44" t="s">
        <v>1593</v>
      </c>
    </row>
    <row r="374" spans="1:7" ht="38.25" x14ac:dyDescent="0.25">
      <c r="A374" s="40" t="s">
        <v>1273</v>
      </c>
      <c r="B374" s="44" t="s">
        <v>1290</v>
      </c>
      <c r="C374" s="45" t="s">
        <v>1291</v>
      </c>
      <c r="D374" s="45" t="s">
        <v>1292</v>
      </c>
      <c r="E374" s="44" t="s">
        <v>15</v>
      </c>
      <c r="F374" s="44" t="s">
        <v>10</v>
      </c>
      <c r="G374" s="44" t="s">
        <v>1593</v>
      </c>
    </row>
    <row r="375" spans="1:7" ht="102" x14ac:dyDescent="0.25">
      <c r="A375" s="40" t="s">
        <v>1277</v>
      </c>
      <c r="B375" s="44" t="s">
        <v>1294</v>
      </c>
      <c r="C375" s="45" t="s">
        <v>1295</v>
      </c>
      <c r="D375" s="45" t="s">
        <v>1296</v>
      </c>
      <c r="E375" s="44" t="s">
        <v>15</v>
      </c>
      <c r="F375" s="44" t="s">
        <v>10</v>
      </c>
      <c r="G375" s="44" t="s">
        <v>1632</v>
      </c>
    </row>
    <row r="376" spans="1:7" ht="51" x14ac:dyDescent="0.25">
      <c r="A376" s="40" t="s">
        <v>1281</v>
      </c>
      <c r="B376" s="44" t="s">
        <v>1298</v>
      </c>
      <c r="C376" s="45" t="s">
        <v>1846</v>
      </c>
      <c r="D376" s="45" t="s">
        <v>1300</v>
      </c>
      <c r="E376" s="44" t="s">
        <v>15</v>
      </c>
      <c r="F376" s="44" t="s">
        <v>10</v>
      </c>
      <c r="G376" s="44" t="s">
        <v>1632</v>
      </c>
    </row>
    <row r="377" spans="1:7" ht="25.5" x14ac:dyDescent="0.25">
      <c r="A377" s="40" t="s">
        <v>1285</v>
      </c>
      <c r="B377" s="44" t="s">
        <v>1302</v>
      </c>
      <c r="C377" s="45" t="s">
        <v>1303</v>
      </c>
      <c r="D377" s="45" t="s">
        <v>1304</v>
      </c>
      <c r="E377" s="44" t="s">
        <v>15</v>
      </c>
      <c r="F377" s="44" t="s">
        <v>10</v>
      </c>
      <c r="G377" s="44" t="s">
        <v>1635</v>
      </c>
    </row>
    <row r="378" spans="1:7" ht="51" x14ac:dyDescent="0.25">
      <c r="A378" s="40" t="s">
        <v>1289</v>
      </c>
      <c r="B378" s="44" t="s">
        <v>1306</v>
      </c>
      <c r="C378" s="45" t="s">
        <v>1307</v>
      </c>
      <c r="D378" s="45" t="s">
        <v>1308</v>
      </c>
      <c r="E378" s="44" t="s">
        <v>9</v>
      </c>
      <c r="F378" s="44" t="s">
        <v>10</v>
      </c>
      <c r="G378" s="44" t="s">
        <v>1593</v>
      </c>
    </row>
    <row r="379" spans="1:7" ht="114.75" x14ac:dyDescent="0.25">
      <c r="A379" s="40" t="s">
        <v>1293</v>
      </c>
      <c r="B379" s="44" t="s">
        <v>1310</v>
      </c>
      <c r="C379" s="45" t="s">
        <v>1311</v>
      </c>
      <c r="D379" s="45" t="s">
        <v>1312</v>
      </c>
      <c r="E379" s="44" t="s">
        <v>9</v>
      </c>
      <c r="F379" s="44" t="s">
        <v>10</v>
      </c>
      <c r="G379" s="44" t="e">
        <v>#N/A</v>
      </c>
    </row>
    <row r="380" spans="1:7" ht="102" x14ac:dyDescent="0.25">
      <c r="A380" s="40" t="s">
        <v>1297</v>
      </c>
      <c r="B380" s="44" t="s">
        <v>1314</v>
      </c>
      <c r="C380" s="45" t="s">
        <v>1315</v>
      </c>
      <c r="D380" s="45" t="s">
        <v>1316</v>
      </c>
      <c r="E380" s="44" t="s">
        <v>9</v>
      </c>
      <c r="F380" s="44" t="s">
        <v>10</v>
      </c>
      <c r="G380" s="44" t="e">
        <v>#N/A</v>
      </c>
    </row>
    <row r="381" spans="1:7" ht="267.75" x14ac:dyDescent="0.25">
      <c r="A381" s="40" t="s">
        <v>1301</v>
      </c>
      <c r="B381" s="44" t="s">
        <v>1318</v>
      </c>
      <c r="C381" s="45" t="s">
        <v>1319</v>
      </c>
      <c r="D381" s="45" t="s">
        <v>1320</v>
      </c>
      <c r="E381" s="44" t="s">
        <v>15</v>
      </c>
      <c r="F381" s="44" t="s">
        <v>10</v>
      </c>
      <c r="G381" s="44" t="s">
        <v>1632</v>
      </c>
    </row>
    <row r="382" spans="1:7" ht="102" x14ac:dyDescent="0.25">
      <c r="A382" s="40" t="s">
        <v>1305</v>
      </c>
      <c r="B382" s="44" t="s">
        <v>1322</v>
      </c>
      <c r="C382" s="45" t="s">
        <v>1323</v>
      </c>
      <c r="D382" s="45" t="s">
        <v>1324</v>
      </c>
      <c r="E382" s="44" t="s">
        <v>15</v>
      </c>
      <c r="F382" s="44" t="s">
        <v>10</v>
      </c>
      <c r="G382" s="44" t="s">
        <v>1632</v>
      </c>
    </row>
    <row r="383" spans="1:7" ht="38.25" x14ac:dyDescent="0.25">
      <c r="A383" s="40" t="s">
        <v>1309</v>
      </c>
      <c r="B383" s="44" t="s">
        <v>1326</v>
      </c>
      <c r="C383" s="45" t="s">
        <v>1327</v>
      </c>
      <c r="D383" s="45" t="s">
        <v>1328</v>
      </c>
      <c r="E383" s="44" t="s">
        <v>15</v>
      </c>
      <c r="F383" s="44" t="s">
        <v>10</v>
      </c>
      <c r="G383" s="44" t="s">
        <v>1593</v>
      </c>
    </row>
    <row r="384" spans="1:7" ht="38.25" x14ac:dyDescent="0.25">
      <c r="A384" s="40" t="s">
        <v>1313</v>
      </c>
      <c r="B384" s="44" t="s">
        <v>1330</v>
      </c>
      <c r="C384" s="45" t="s">
        <v>1331</v>
      </c>
      <c r="D384" s="45" t="s">
        <v>1331</v>
      </c>
      <c r="E384" s="44" t="s">
        <v>15</v>
      </c>
      <c r="F384" s="44" t="s">
        <v>10</v>
      </c>
      <c r="G384" s="44" t="s">
        <v>1593</v>
      </c>
    </row>
    <row r="385" spans="1:7" ht="25.5" x14ac:dyDescent="0.25">
      <c r="A385" s="40" t="s">
        <v>1317</v>
      </c>
      <c r="B385" s="44" t="s">
        <v>1333</v>
      </c>
      <c r="C385" s="45" t="s">
        <v>1334</v>
      </c>
      <c r="D385" s="45" t="s">
        <v>1334</v>
      </c>
      <c r="E385" s="44" t="s">
        <v>15</v>
      </c>
      <c r="F385" s="44" t="s">
        <v>10</v>
      </c>
      <c r="G385" s="44" t="s">
        <v>1621</v>
      </c>
    </row>
    <row r="386" spans="1:7" ht="76.5" x14ac:dyDescent="0.25">
      <c r="A386" s="40" t="s">
        <v>1321</v>
      </c>
      <c r="B386" s="44" t="s">
        <v>1336</v>
      </c>
      <c r="C386" s="45" t="s">
        <v>1337</v>
      </c>
      <c r="D386" s="45" t="s">
        <v>1338</v>
      </c>
      <c r="E386" s="44" t="s">
        <v>15</v>
      </c>
      <c r="F386" s="44" t="s">
        <v>10</v>
      </c>
      <c r="G386" s="44" t="s">
        <v>1695</v>
      </c>
    </row>
    <row r="387" spans="1:7" ht="51" x14ac:dyDescent="0.25">
      <c r="A387" s="40" t="s">
        <v>1325</v>
      </c>
      <c r="B387" s="44" t="s">
        <v>1340</v>
      </c>
      <c r="C387" s="45" t="s">
        <v>1341</v>
      </c>
      <c r="D387" s="45" t="s">
        <v>1342</v>
      </c>
      <c r="E387" s="44" t="s">
        <v>15</v>
      </c>
      <c r="F387" s="44" t="s">
        <v>10</v>
      </c>
      <c r="G387" s="44" t="s">
        <v>1669</v>
      </c>
    </row>
    <row r="388" spans="1:7" ht="25.5" x14ac:dyDescent="0.25">
      <c r="A388" s="40" t="s">
        <v>1329</v>
      </c>
      <c r="B388" s="44" t="s">
        <v>1344</v>
      </c>
      <c r="C388" s="45" t="s">
        <v>1345</v>
      </c>
      <c r="D388" s="45" t="s">
        <v>1346</v>
      </c>
      <c r="E388" s="44" t="s">
        <v>9</v>
      </c>
      <c r="F388" s="44" t="s">
        <v>10</v>
      </c>
      <c r="G388" s="44" t="s">
        <v>1696</v>
      </c>
    </row>
    <row r="389" spans="1:7" ht="63.75" x14ac:dyDescent="0.25">
      <c r="A389" s="40" t="s">
        <v>1332</v>
      </c>
      <c r="B389" s="44" t="s">
        <v>1348</v>
      </c>
      <c r="C389" s="45" t="s">
        <v>1349</v>
      </c>
      <c r="D389" s="45" t="s">
        <v>1350</v>
      </c>
      <c r="E389" s="44" t="s">
        <v>15</v>
      </c>
      <c r="F389" s="44" t="s">
        <v>10</v>
      </c>
      <c r="G389" s="44" t="s">
        <v>1697</v>
      </c>
    </row>
    <row r="390" spans="1:7" ht="89.25" x14ac:dyDescent="0.25">
      <c r="A390" s="40" t="s">
        <v>1335</v>
      </c>
      <c r="B390" s="44" t="s">
        <v>1352</v>
      </c>
      <c r="C390" s="45" t="s">
        <v>1353</v>
      </c>
      <c r="D390" s="45" t="s">
        <v>1354</v>
      </c>
      <c r="E390" s="44" t="s">
        <v>9</v>
      </c>
      <c r="F390" s="44" t="s">
        <v>10</v>
      </c>
      <c r="G390" s="44" t="s">
        <v>1697</v>
      </c>
    </row>
    <row r="391" spans="1:7" ht="178.5" x14ac:dyDescent="0.25">
      <c r="A391" s="40" t="s">
        <v>1339</v>
      </c>
      <c r="B391" s="44" t="s">
        <v>1356</v>
      </c>
      <c r="C391" s="45" t="s">
        <v>1357</v>
      </c>
      <c r="D391" s="45" t="s">
        <v>1358</v>
      </c>
      <c r="E391" s="44" t="s">
        <v>15</v>
      </c>
      <c r="F391" s="44" t="s">
        <v>10</v>
      </c>
      <c r="G391" s="44" t="s">
        <v>1598</v>
      </c>
    </row>
    <row r="392" spans="1:7" ht="127.5" x14ac:dyDescent="0.25">
      <c r="A392" s="40" t="s">
        <v>1343</v>
      </c>
      <c r="B392" s="44" t="s">
        <v>1360</v>
      </c>
      <c r="C392" s="45" t="s">
        <v>1361</v>
      </c>
      <c r="D392" s="45" t="s">
        <v>1362</v>
      </c>
      <c r="E392" s="44" t="s">
        <v>15</v>
      </c>
      <c r="F392" s="44" t="s">
        <v>10</v>
      </c>
      <c r="G392" s="44" t="s">
        <v>1698</v>
      </c>
    </row>
    <row r="393" spans="1:7" ht="63.75" x14ac:dyDescent="0.25">
      <c r="A393" s="40" t="s">
        <v>1347</v>
      </c>
      <c r="B393" s="44" t="s">
        <v>1364</v>
      </c>
      <c r="C393" s="45" t="s">
        <v>1365</v>
      </c>
      <c r="D393" s="45" t="s">
        <v>1366</v>
      </c>
      <c r="E393" s="44" t="s">
        <v>15</v>
      </c>
      <c r="F393" s="44" t="s">
        <v>10</v>
      </c>
      <c r="G393" s="44" t="s">
        <v>1632</v>
      </c>
    </row>
    <row r="394" spans="1:7" ht="114.75" x14ac:dyDescent="0.25">
      <c r="A394" s="40" t="s">
        <v>1351</v>
      </c>
      <c r="B394" s="44" t="s">
        <v>1368</v>
      </c>
      <c r="C394" s="45" t="s">
        <v>1369</v>
      </c>
      <c r="D394" s="45" t="s">
        <v>1370</v>
      </c>
      <c r="E394" s="44" t="s">
        <v>15</v>
      </c>
      <c r="F394" s="44" t="s">
        <v>10</v>
      </c>
      <c r="G394" s="44" t="s">
        <v>1630</v>
      </c>
    </row>
    <row r="395" spans="1:7" ht="51" x14ac:dyDescent="0.25">
      <c r="A395" s="40" t="s">
        <v>1355</v>
      </c>
      <c r="B395" s="44" t="s">
        <v>1372</v>
      </c>
      <c r="C395" s="45" t="s">
        <v>1373</v>
      </c>
      <c r="D395" s="45" t="s">
        <v>1374</v>
      </c>
      <c r="E395" s="44" t="s">
        <v>15</v>
      </c>
      <c r="F395" s="44" t="s">
        <v>10</v>
      </c>
      <c r="G395" s="44" t="s">
        <v>1659</v>
      </c>
    </row>
    <row r="396" spans="1:7" ht="204" x14ac:dyDescent="0.25">
      <c r="A396" s="40" t="s">
        <v>1359</v>
      </c>
      <c r="B396" s="44" t="s">
        <v>1376</v>
      </c>
      <c r="C396" s="45" t="s">
        <v>1377</v>
      </c>
      <c r="D396" s="45" t="s">
        <v>1378</v>
      </c>
      <c r="E396" s="44" t="s">
        <v>15</v>
      </c>
      <c r="F396" s="44" t="s">
        <v>10</v>
      </c>
      <c r="G396" s="44" t="s">
        <v>1627</v>
      </c>
    </row>
    <row r="397" spans="1:7" ht="165.75" x14ac:dyDescent="0.25">
      <c r="A397" s="40" t="s">
        <v>1363</v>
      </c>
      <c r="B397" s="44" t="s">
        <v>1380</v>
      </c>
      <c r="C397" s="45" t="s">
        <v>1381</v>
      </c>
      <c r="D397" s="45" t="s">
        <v>1382</v>
      </c>
      <c r="E397" s="44" t="s">
        <v>15</v>
      </c>
      <c r="F397" s="44" t="s">
        <v>10</v>
      </c>
      <c r="G397" s="44" t="s">
        <v>1632</v>
      </c>
    </row>
    <row r="398" spans="1:7" ht="140.25" x14ac:dyDescent="0.25">
      <c r="A398" s="40" t="s">
        <v>1367</v>
      </c>
      <c r="B398" s="44" t="s">
        <v>1384</v>
      </c>
      <c r="C398" s="45" t="s">
        <v>1385</v>
      </c>
      <c r="D398" s="45" t="s">
        <v>1386</v>
      </c>
      <c r="E398" s="44" t="s">
        <v>15</v>
      </c>
      <c r="F398" s="44" t="s">
        <v>10</v>
      </c>
      <c r="G398" s="44" t="s">
        <v>1699</v>
      </c>
    </row>
    <row r="399" spans="1:7" ht="255" x14ac:dyDescent="0.25">
      <c r="A399" s="40" t="s">
        <v>1371</v>
      </c>
      <c r="B399" s="44" t="s">
        <v>1388</v>
      </c>
      <c r="C399" s="45" t="s">
        <v>1389</v>
      </c>
      <c r="D399" s="45" t="s">
        <v>1390</v>
      </c>
      <c r="E399" s="44" t="s">
        <v>15</v>
      </c>
      <c r="F399" s="44" t="s">
        <v>10</v>
      </c>
      <c r="G399" s="44" t="s">
        <v>1700</v>
      </c>
    </row>
    <row r="400" spans="1:7" ht="409.5" x14ac:dyDescent="0.25">
      <c r="A400" s="40" t="s">
        <v>1375</v>
      </c>
      <c r="B400" s="44" t="s">
        <v>1392</v>
      </c>
      <c r="C400" s="45" t="s">
        <v>1847</v>
      </c>
      <c r="D400" s="45" t="s">
        <v>1848</v>
      </c>
      <c r="E400" s="44" t="s">
        <v>15</v>
      </c>
      <c r="F400" s="44" t="s">
        <v>10</v>
      </c>
      <c r="G400" s="44" t="s">
        <v>1685</v>
      </c>
    </row>
    <row r="401" spans="1:7" ht="357" x14ac:dyDescent="0.25">
      <c r="A401" s="40" t="s">
        <v>1379</v>
      </c>
      <c r="B401" s="44" t="s">
        <v>1396</v>
      </c>
      <c r="C401" s="45" t="s">
        <v>1397</v>
      </c>
      <c r="D401" s="45" t="s">
        <v>1398</v>
      </c>
      <c r="E401" s="44" t="s">
        <v>15</v>
      </c>
      <c r="F401" s="44" t="s">
        <v>10</v>
      </c>
      <c r="G401" s="44" t="s">
        <v>1701</v>
      </c>
    </row>
    <row r="402" spans="1:7" ht="51" x14ac:dyDescent="0.25">
      <c r="A402" s="40" t="s">
        <v>1383</v>
      </c>
      <c r="B402" s="44" t="s">
        <v>1400</v>
      </c>
      <c r="C402" s="45" t="s">
        <v>1401</v>
      </c>
      <c r="D402" s="45" t="s">
        <v>1402</v>
      </c>
      <c r="E402" s="44" t="s">
        <v>15</v>
      </c>
      <c r="F402" s="44" t="s">
        <v>10</v>
      </c>
      <c r="G402" s="44" t="s">
        <v>1658</v>
      </c>
    </row>
    <row r="403" spans="1:7" ht="140.25" x14ac:dyDescent="0.25">
      <c r="A403" s="40" t="s">
        <v>1387</v>
      </c>
      <c r="B403" s="44" t="s">
        <v>1404</v>
      </c>
      <c r="C403" s="45" t="s">
        <v>1405</v>
      </c>
      <c r="D403" s="45" t="s">
        <v>1406</v>
      </c>
      <c r="E403" s="44" t="s">
        <v>15</v>
      </c>
      <c r="F403" s="44" t="s">
        <v>10</v>
      </c>
      <c r="G403" s="44" t="s">
        <v>1658</v>
      </c>
    </row>
    <row r="404" spans="1:7" ht="38.25" x14ac:dyDescent="0.25">
      <c r="A404" s="40" t="s">
        <v>1391</v>
      </c>
      <c r="B404" s="44" t="s">
        <v>1408</v>
      </c>
      <c r="C404" s="45" t="s">
        <v>1409</v>
      </c>
      <c r="D404" s="45" t="s">
        <v>1410</v>
      </c>
      <c r="E404" s="44" t="s">
        <v>15</v>
      </c>
      <c r="F404" s="44" t="s">
        <v>10</v>
      </c>
      <c r="G404" s="44" t="s">
        <v>1610</v>
      </c>
    </row>
    <row r="405" spans="1:7" ht="63.75" x14ac:dyDescent="0.25">
      <c r="A405" s="40" t="s">
        <v>1395</v>
      </c>
      <c r="B405" s="44" t="s">
        <v>1412</v>
      </c>
      <c r="C405" s="45" t="s">
        <v>1413</v>
      </c>
      <c r="D405" s="45" t="s">
        <v>1414</v>
      </c>
      <c r="E405" s="44" t="s">
        <v>15</v>
      </c>
      <c r="F405" s="44" t="s">
        <v>10</v>
      </c>
      <c r="G405" s="44" t="s">
        <v>1607</v>
      </c>
    </row>
    <row r="406" spans="1:7" ht="38.25" x14ac:dyDescent="0.25">
      <c r="A406" s="40" t="s">
        <v>1399</v>
      </c>
      <c r="B406" s="44" t="s">
        <v>1416</v>
      </c>
      <c r="C406" s="45" t="s">
        <v>1417</v>
      </c>
      <c r="D406" s="45" t="s">
        <v>1418</v>
      </c>
      <c r="E406" s="44" t="s">
        <v>15</v>
      </c>
      <c r="F406" s="44" t="s">
        <v>10</v>
      </c>
      <c r="G406" s="44" t="s">
        <v>1610</v>
      </c>
    </row>
    <row r="407" spans="1:7" ht="344.25" x14ac:dyDescent="0.25">
      <c r="A407" s="40" t="s">
        <v>1403</v>
      </c>
      <c r="B407" s="44" t="s">
        <v>1420</v>
      </c>
      <c r="C407" s="45" t="s">
        <v>1421</v>
      </c>
      <c r="D407" s="45" t="s">
        <v>1422</v>
      </c>
      <c r="E407" s="44" t="s">
        <v>15</v>
      </c>
      <c r="F407" s="44" t="s">
        <v>10</v>
      </c>
      <c r="G407" s="44" t="s">
        <v>1593</v>
      </c>
    </row>
    <row r="408" spans="1:7" ht="51" x14ac:dyDescent="0.25">
      <c r="A408" s="40" t="s">
        <v>1407</v>
      </c>
      <c r="B408" s="44" t="s">
        <v>1424</v>
      </c>
      <c r="C408" s="45" t="s">
        <v>1425</v>
      </c>
      <c r="D408" s="45" t="s">
        <v>1426</v>
      </c>
      <c r="E408" s="44" t="s">
        <v>15</v>
      </c>
      <c r="F408" s="44" t="s">
        <v>10</v>
      </c>
      <c r="G408" s="44" t="s">
        <v>1649</v>
      </c>
    </row>
    <row r="409" spans="1:7" ht="357" x14ac:dyDescent="0.25">
      <c r="A409" s="40" t="s">
        <v>1411</v>
      </c>
      <c r="B409" s="44" t="s">
        <v>1428</v>
      </c>
      <c r="C409" s="45" t="s">
        <v>1429</v>
      </c>
      <c r="D409" s="45" t="s">
        <v>1430</v>
      </c>
      <c r="E409" s="44" t="s">
        <v>15</v>
      </c>
      <c r="F409" s="44" t="s">
        <v>10</v>
      </c>
      <c r="G409" s="44" t="s">
        <v>1702</v>
      </c>
    </row>
    <row r="410" spans="1:7" ht="38.25" x14ac:dyDescent="0.25">
      <c r="A410" s="40" t="s">
        <v>1415</v>
      </c>
      <c r="B410" s="44" t="s">
        <v>1432</v>
      </c>
      <c r="C410" s="45" t="s">
        <v>1433</v>
      </c>
      <c r="D410" s="45" t="s">
        <v>1434</v>
      </c>
      <c r="E410" s="44" t="s">
        <v>15</v>
      </c>
      <c r="F410" s="44" t="s">
        <v>10</v>
      </c>
      <c r="G410" s="44" t="s">
        <v>1593</v>
      </c>
    </row>
    <row r="411" spans="1:7" ht="178.5" x14ac:dyDescent="0.25">
      <c r="A411" s="40" t="s">
        <v>1419</v>
      </c>
      <c r="B411" s="44" t="s">
        <v>1436</v>
      </c>
      <c r="C411" s="45" t="s">
        <v>1437</v>
      </c>
      <c r="D411" s="45" t="s">
        <v>1438</v>
      </c>
      <c r="E411" s="44" t="s">
        <v>15</v>
      </c>
      <c r="F411" s="44" t="s">
        <v>10</v>
      </c>
      <c r="G411" s="44" t="s">
        <v>1659</v>
      </c>
    </row>
    <row r="412" spans="1:7" ht="63.75" x14ac:dyDescent="0.25">
      <c r="A412" s="40" t="s">
        <v>1423</v>
      </c>
      <c r="B412" s="44" t="s">
        <v>1440</v>
      </c>
      <c r="C412" s="45" t="s">
        <v>1441</v>
      </c>
      <c r="D412" s="45" t="s">
        <v>1442</v>
      </c>
      <c r="E412" s="44" t="s">
        <v>15</v>
      </c>
      <c r="F412" s="44" t="s">
        <v>10</v>
      </c>
      <c r="G412" s="44" t="s">
        <v>1703</v>
      </c>
    </row>
    <row r="413" spans="1:7" ht="114.75" x14ac:dyDescent="0.25">
      <c r="A413" s="40" t="s">
        <v>1427</v>
      </c>
      <c r="B413" s="44" t="s">
        <v>1444</v>
      </c>
      <c r="C413" s="45" t="s">
        <v>1445</v>
      </c>
      <c r="D413" s="45" t="s">
        <v>1446</v>
      </c>
      <c r="E413" s="44" t="s">
        <v>15</v>
      </c>
      <c r="F413" s="44" t="s">
        <v>10</v>
      </c>
      <c r="G413" s="44" t="s">
        <v>1704</v>
      </c>
    </row>
    <row r="414" spans="1:7" ht="51" x14ac:dyDescent="0.25">
      <c r="A414" s="40" t="s">
        <v>1431</v>
      </c>
      <c r="B414" s="44" t="s">
        <v>1448</v>
      </c>
      <c r="C414" s="45" t="s">
        <v>1449</v>
      </c>
      <c r="D414" s="45" t="s">
        <v>1449</v>
      </c>
      <c r="E414" s="44" t="s">
        <v>9</v>
      </c>
      <c r="F414" s="44" t="s">
        <v>10</v>
      </c>
      <c r="G414" s="44" t="s">
        <v>1705</v>
      </c>
    </row>
    <row r="415" spans="1:7" ht="25.5" x14ac:dyDescent="0.25">
      <c r="A415" s="40" t="s">
        <v>1435</v>
      </c>
      <c r="B415" s="44" t="s">
        <v>1451</v>
      </c>
      <c r="C415" s="45" t="s">
        <v>1452</v>
      </c>
      <c r="D415" s="45" t="s">
        <v>1453</v>
      </c>
      <c r="E415" s="44" t="s">
        <v>15</v>
      </c>
      <c r="F415" s="44" t="s">
        <v>10</v>
      </c>
      <c r="G415" s="44" t="s">
        <v>1633</v>
      </c>
    </row>
    <row r="416" spans="1:7" ht="89.25" x14ac:dyDescent="0.25">
      <c r="A416" s="40" t="s">
        <v>1439</v>
      </c>
      <c r="B416" s="44" t="s">
        <v>1455</v>
      </c>
      <c r="C416" s="45" t="s">
        <v>1456</v>
      </c>
      <c r="D416" s="45" t="s">
        <v>1457</v>
      </c>
      <c r="E416" s="44" t="s">
        <v>9</v>
      </c>
      <c r="F416" s="44" t="s">
        <v>10</v>
      </c>
      <c r="G416" s="44" t="s">
        <v>1706</v>
      </c>
    </row>
    <row r="417" spans="1:7" ht="51" x14ac:dyDescent="0.25">
      <c r="A417" s="40" t="s">
        <v>1443</v>
      </c>
      <c r="B417" s="44" t="s">
        <v>1459</v>
      </c>
      <c r="C417" s="45" t="s">
        <v>1460</v>
      </c>
      <c r="D417" s="45" t="s">
        <v>1460</v>
      </c>
      <c r="E417" s="44" t="s">
        <v>9</v>
      </c>
      <c r="F417" s="44" t="s">
        <v>10</v>
      </c>
      <c r="G417" s="44" t="s">
        <v>1694</v>
      </c>
    </row>
    <row r="418" spans="1:7" ht="153" x14ac:dyDescent="0.25">
      <c r="A418" s="40" t="s">
        <v>1447</v>
      </c>
      <c r="B418" s="44" t="s">
        <v>1462</v>
      </c>
      <c r="C418" s="45" t="s">
        <v>1463</v>
      </c>
      <c r="D418" s="45" t="s">
        <v>1464</v>
      </c>
      <c r="E418" s="44" t="s">
        <v>15</v>
      </c>
      <c r="F418" s="44" t="s">
        <v>10</v>
      </c>
      <c r="G418" s="44" t="s">
        <v>1707</v>
      </c>
    </row>
    <row r="419" spans="1:7" ht="38.25" x14ac:dyDescent="0.25">
      <c r="A419" s="40" t="s">
        <v>1450</v>
      </c>
      <c r="B419" s="44" t="s">
        <v>1466</v>
      </c>
      <c r="C419" s="45" t="s">
        <v>1467</v>
      </c>
      <c r="D419" s="45" t="s">
        <v>1468</v>
      </c>
      <c r="E419" s="44" t="s">
        <v>15</v>
      </c>
      <c r="F419" s="44" t="s">
        <v>10</v>
      </c>
      <c r="G419" s="44" t="s">
        <v>1633</v>
      </c>
    </row>
    <row r="420" spans="1:7" ht="38.25" x14ac:dyDescent="0.25">
      <c r="A420" s="40" t="s">
        <v>1454</v>
      </c>
      <c r="B420" s="44" t="s">
        <v>1470</v>
      </c>
      <c r="C420" s="45" t="s">
        <v>1471</v>
      </c>
      <c r="D420" s="45" t="s">
        <v>1472</v>
      </c>
      <c r="E420" s="44" t="s">
        <v>9</v>
      </c>
      <c r="F420" s="44" t="s">
        <v>10</v>
      </c>
      <c r="G420" s="44" t="s">
        <v>1708</v>
      </c>
    </row>
    <row r="421" spans="1:7" ht="25.5" x14ac:dyDescent="0.25">
      <c r="A421" s="40" t="s">
        <v>1458</v>
      </c>
      <c r="B421" s="44" t="s">
        <v>1474</v>
      </c>
      <c r="C421" s="45" t="s">
        <v>1475</v>
      </c>
      <c r="D421" s="45" t="s">
        <v>1475</v>
      </c>
      <c r="E421" s="44" t="s">
        <v>15</v>
      </c>
      <c r="F421" s="44" t="s">
        <v>10</v>
      </c>
      <c r="G421" s="44" t="s">
        <v>1613</v>
      </c>
    </row>
    <row r="422" spans="1:7" ht="76.5" x14ac:dyDescent="0.25">
      <c r="A422" s="40" t="s">
        <v>1461</v>
      </c>
      <c r="B422" s="44" t="s">
        <v>1477</v>
      </c>
      <c r="C422" s="45" t="s">
        <v>1478</v>
      </c>
      <c r="D422" s="45" t="s">
        <v>1479</v>
      </c>
      <c r="E422" s="44" t="s">
        <v>15</v>
      </c>
      <c r="F422" s="44" t="s">
        <v>10</v>
      </c>
      <c r="G422" s="44" t="s">
        <v>1658</v>
      </c>
    </row>
    <row r="423" spans="1:7" ht="114.75" x14ac:dyDescent="0.25">
      <c r="A423" s="40" t="s">
        <v>1465</v>
      </c>
      <c r="B423" s="44" t="s">
        <v>1481</v>
      </c>
      <c r="C423" s="45" t="s">
        <v>1482</v>
      </c>
      <c r="D423" s="45" t="s">
        <v>1483</v>
      </c>
      <c r="E423" s="44" t="s">
        <v>15</v>
      </c>
      <c r="F423" s="44" t="s">
        <v>10</v>
      </c>
      <c r="G423" s="44" t="s">
        <v>1709</v>
      </c>
    </row>
    <row r="424" spans="1:7" ht="89.25" x14ac:dyDescent="0.25">
      <c r="A424" s="40" t="s">
        <v>1469</v>
      </c>
      <c r="B424" s="44" t="s">
        <v>1485</v>
      </c>
      <c r="C424" s="45" t="s">
        <v>1486</v>
      </c>
      <c r="D424" s="45" t="s">
        <v>1487</v>
      </c>
      <c r="E424" s="44" t="s">
        <v>15</v>
      </c>
      <c r="F424" s="44" t="s">
        <v>10</v>
      </c>
      <c r="G424" s="44" t="s">
        <v>1631</v>
      </c>
    </row>
    <row r="425" spans="1:7" ht="76.5" x14ac:dyDescent="0.25">
      <c r="A425" s="40" t="s">
        <v>1473</v>
      </c>
      <c r="B425" s="44" t="s">
        <v>1489</v>
      </c>
      <c r="C425" s="45" t="s">
        <v>1490</v>
      </c>
      <c r="D425" s="45" t="s">
        <v>1491</v>
      </c>
      <c r="E425" s="44" t="s">
        <v>15</v>
      </c>
      <c r="F425" s="44" t="s">
        <v>10</v>
      </c>
      <c r="G425" s="44" t="s">
        <v>1710</v>
      </c>
    </row>
    <row r="426" spans="1:7" ht="89.25" x14ac:dyDescent="0.25">
      <c r="A426" s="40" t="s">
        <v>1476</v>
      </c>
      <c r="B426" s="44" t="s">
        <v>1493</v>
      </c>
      <c r="C426" s="45" t="s">
        <v>1494</v>
      </c>
      <c r="D426" s="45" t="s">
        <v>1495</v>
      </c>
      <c r="E426" s="44" t="s">
        <v>15</v>
      </c>
      <c r="F426" s="44" t="s">
        <v>10</v>
      </c>
      <c r="G426" s="44" t="s">
        <v>1711</v>
      </c>
    </row>
    <row r="427" spans="1:7" ht="114.75" x14ac:dyDescent="0.25">
      <c r="A427" s="40" t="s">
        <v>1480</v>
      </c>
      <c r="B427" s="44" t="s">
        <v>1497</v>
      </c>
      <c r="C427" s="45" t="s">
        <v>1498</v>
      </c>
      <c r="D427" s="45" t="s">
        <v>1499</v>
      </c>
      <c r="E427" s="44" t="s">
        <v>15</v>
      </c>
      <c r="F427" s="44" t="s">
        <v>10</v>
      </c>
      <c r="G427" s="44" t="s">
        <v>1712</v>
      </c>
    </row>
    <row r="428" spans="1:7" ht="395.25" x14ac:dyDescent="0.25">
      <c r="A428" s="40" t="s">
        <v>1484</v>
      </c>
      <c r="B428" s="44" t="s">
        <v>1501</v>
      </c>
      <c r="C428" s="45" t="s">
        <v>1502</v>
      </c>
      <c r="D428" s="45" t="s">
        <v>1503</v>
      </c>
      <c r="E428" s="44" t="s">
        <v>15</v>
      </c>
      <c r="F428" s="44" t="s">
        <v>10</v>
      </c>
      <c r="G428" s="44" t="s">
        <v>1713</v>
      </c>
    </row>
    <row r="429" spans="1:7" ht="63.75" x14ac:dyDescent="0.25">
      <c r="A429" s="40" t="s">
        <v>1488</v>
      </c>
      <c r="B429" s="44" t="s">
        <v>1505</v>
      </c>
      <c r="C429" s="45" t="s">
        <v>1506</v>
      </c>
      <c r="D429" s="45" t="s">
        <v>1507</v>
      </c>
      <c r="E429" s="44" t="s">
        <v>15</v>
      </c>
      <c r="F429" s="44" t="s">
        <v>10</v>
      </c>
      <c r="G429" s="44" t="s">
        <v>1714</v>
      </c>
    </row>
    <row r="430" spans="1:7" ht="242.25" x14ac:dyDescent="0.25">
      <c r="A430" s="40" t="s">
        <v>1492</v>
      </c>
      <c r="B430" s="44" t="s">
        <v>1509</v>
      </c>
      <c r="C430" s="45" t="s">
        <v>1510</v>
      </c>
      <c r="D430" s="45" t="s">
        <v>1511</v>
      </c>
      <c r="E430" s="44" t="s">
        <v>15</v>
      </c>
      <c r="F430" s="44" t="s">
        <v>10</v>
      </c>
      <c r="G430" s="44" t="s">
        <v>1713</v>
      </c>
    </row>
    <row r="431" spans="1:7" ht="38.25" x14ac:dyDescent="0.25">
      <c r="A431" s="40" t="s">
        <v>1496</v>
      </c>
      <c r="B431" s="44" t="s">
        <v>1513</v>
      </c>
      <c r="C431" s="45" t="s">
        <v>1514</v>
      </c>
      <c r="D431" s="45" t="s">
        <v>1515</v>
      </c>
      <c r="E431" s="44" t="s">
        <v>15</v>
      </c>
      <c r="F431" s="44" t="s">
        <v>10</v>
      </c>
      <c r="G431" s="44" t="s">
        <v>1631</v>
      </c>
    </row>
    <row r="432" spans="1:7" ht="63.75" x14ac:dyDescent="0.25">
      <c r="A432" s="40" t="s">
        <v>1500</v>
      </c>
      <c r="B432" s="44" t="s">
        <v>1517</v>
      </c>
      <c r="C432" s="45" t="s">
        <v>1518</v>
      </c>
      <c r="D432" s="45" t="s">
        <v>1519</v>
      </c>
      <c r="E432" s="44" t="s">
        <v>15</v>
      </c>
      <c r="F432" s="44" t="s">
        <v>10</v>
      </c>
      <c r="G432" s="44" t="s">
        <v>1632</v>
      </c>
    </row>
    <row r="433" spans="1:7" ht="38.25" x14ac:dyDescent="0.25">
      <c r="A433" s="40" t="s">
        <v>1504</v>
      </c>
      <c r="B433" s="44" t="s">
        <v>1521</v>
      </c>
      <c r="C433" s="45" t="s">
        <v>1522</v>
      </c>
      <c r="D433" s="45" t="s">
        <v>1522</v>
      </c>
      <c r="E433" s="44" t="s">
        <v>15</v>
      </c>
      <c r="F433" s="44" t="s">
        <v>10</v>
      </c>
      <c r="G433" s="44" t="s">
        <v>1609</v>
      </c>
    </row>
    <row r="434" spans="1:7" ht="38.25" x14ac:dyDescent="0.25">
      <c r="A434" s="40" t="s">
        <v>1508</v>
      </c>
      <c r="B434" s="44" t="s">
        <v>1524</v>
      </c>
      <c r="C434" s="45" t="s">
        <v>1525</v>
      </c>
      <c r="D434" s="45" t="s">
        <v>1525</v>
      </c>
      <c r="E434" s="44" t="s">
        <v>15</v>
      </c>
      <c r="F434" s="44" t="s">
        <v>10</v>
      </c>
      <c r="G434" s="44" t="s">
        <v>1632</v>
      </c>
    </row>
    <row r="435" spans="1:7" ht="38.25" x14ac:dyDescent="0.25">
      <c r="A435" s="40" t="s">
        <v>1512</v>
      </c>
      <c r="B435" s="44" t="s">
        <v>1527</v>
      </c>
      <c r="C435" s="45" t="s">
        <v>1528</v>
      </c>
      <c r="D435" s="45" t="s">
        <v>1529</v>
      </c>
      <c r="E435" s="44" t="s">
        <v>15</v>
      </c>
      <c r="F435" s="44" t="s">
        <v>10</v>
      </c>
      <c r="G435" s="44" t="s">
        <v>1669</v>
      </c>
    </row>
    <row r="436" spans="1:7" ht="38.25" x14ac:dyDescent="0.25">
      <c r="A436" s="40" t="s">
        <v>1516</v>
      </c>
      <c r="B436" s="44" t="s">
        <v>1531</v>
      </c>
      <c r="C436" s="45" t="s">
        <v>1532</v>
      </c>
      <c r="D436" s="45" t="s">
        <v>1533</v>
      </c>
      <c r="E436" s="44" t="s">
        <v>15</v>
      </c>
      <c r="F436" s="44" t="s">
        <v>10</v>
      </c>
      <c r="G436" s="44" t="s">
        <v>1635</v>
      </c>
    </row>
    <row r="437" spans="1:7" ht="25.5" x14ac:dyDescent="0.25">
      <c r="A437" s="40" t="s">
        <v>1520</v>
      </c>
      <c r="B437" s="44" t="s">
        <v>1535</v>
      </c>
      <c r="C437" s="45" t="s">
        <v>1536</v>
      </c>
      <c r="D437" s="45" t="s">
        <v>1537</v>
      </c>
      <c r="E437" s="44" t="s">
        <v>9</v>
      </c>
      <c r="F437" s="44" t="s">
        <v>10</v>
      </c>
      <c r="G437" s="44" t="s">
        <v>1715</v>
      </c>
    </row>
    <row r="438" spans="1:7" ht="89.25" x14ac:dyDescent="0.25">
      <c r="A438" s="40" t="s">
        <v>1523</v>
      </c>
      <c r="B438" s="44" t="s">
        <v>1539</v>
      </c>
      <c r="C438" s="45" t="s">
        <v>1849</v>
      </c>
      <c r="D438" s="45" t="s">
        <v>1850</v>
      </c>
      <c r="E438" s="44" t="s">
        <v>15</v>
      </c>
      <c r="F438" s="44" t="s">
        <v>10</v>
      </c>
      <c r="G438" s="44" t="s">
        <v>1716</v>
      </c>
    </row>
    <row r="439" spans="1:7" ht="38.25" x14ac:dyDescent="0.25">
      <c r="A439" s="40" t="s">
        <v>1526</v>
      </c>
      <c r="B439" s="44" t="s">
        <v>1543</v>
      </c>
      <c r="C439" s="45" t="s">
        <v>1544</v>
      </c>
      <c r="D439" s="45" t="s">
        <v>1545</v>
      </c>
      <c r="E439" s="44" t="s">
        <v>15</v>
      </c>
      <c r="F439" s="44" t="s">
        <v>10</v>
      </c>
      <c r="G439" s="44" t="s">
        <v>1632</v>
      </c>
    </row>
    <row r="440" spans="1:7" ht="114.75" x14ac:dyDescent="0.25">
      <c r="A440" s="40" t="s">
        <v>1530</v>
      </c>
      <c r="B440" s="44" t="s">
        <v>1547</v>
      </c>
      <c r="C440" s="45" t="s">
        <v>1851</v>
      </c>
      <c r="D440" s="45" t="s">
        <v>1852</v>
      </c>
      <c r="E440" s="44" t="s">
        <v>15</v>
      </c>
      <c r="F440" s="44" t="s">
        <v>10</v>
      </c>
      <c r="G440" s="44" t="s">
        <v>1716</v>
      </c>
    </row>
    <row r="441" spans="1:7" ht="25.5" x14ac:dyDescent="0.25">
      <c r="A441" s="40" t="s">
        <v>1534</v>
      </c>
      <c r="B441" s="44" t="s">
        <v>1551</v>
      </c>
      <c r="C441" s="45" t="s">
        <v>14</v>
      </c>
      <c r="D441" s="45" t="s">
        <v>1853</v>
      </c>
      <c r="E441" s="44" t="s">
        <v>15</v>
      </c>
      <c r="F441" s="44" t="s">
        <v>10</v>
      </c>
      <c r="G441" s="44" t="s">
        <v>1621</v>
      </c>
    </row>
    <row r="442" spans="1:7" ht="25.5" x14ac:dyDescent="0.25">
      <c r="A442" s="40" t="s">
        <v>1538</v>
      </c>
      <c r="B442" s="44" t="s">
        <v>1554</v>
      </c>
      <c r="C442" s="45" t="s">
        <v>14</v>
      </c>
      <c r="D442" s="45" t="s">
        <v>1555</v>
      </c>
      <c r="E442" s="44" t="s">
        <v>15</v>
      </c>
      <c r="F442" s="44" t="s">
        <v>10</v>
      </c>
      <c r="G442" s="44" t="s">
        <v>1621</v>
      </c>
    </row>
    <row r="443" spans="1:7" ht="25.5" x14ac:dyDescent="0.25">
      <c r="A443" s="40" t="s">
        <v>1542</v>
      </c>
      <c r="B443" s="44" t="s">
        <v>1557</v>
      </c>
      <c r="C443" s="45" t="s">
        <v>14</v>
      </c>
      <c r="D443" s="45" t="s">
        <v>1558</v>
      </c>
      <c r="E443" s="44" t="s">
        <v>15</v>
      </c>
      <c r="F443" s="44" t="s">
        <v>10</v>
      </c>
      <c r="G443" s="44" t="s">
        <v>1621</v>
      </c>
    </row>
    <row r="444" spans="1:7" ht="25.5" x14ac:dyDescent="0.25">
      <c r="A444" s="40" t="s">
        <v>1546</v>
      </c>
      <c r="B444" s="44" t="s">
        <v>1560</v>
      </c>
      <c r="C444" s="45" t="s">
        <v>14</v>
      </c>
      <c r="D444" s="45" t="s">
        <v>1561</v>
      </c>
      <c r="E444" s="44" t="s">
        <v>15</v>
      </c>
      <c r="F444" s="44" t="s">
        <v>10</v>
      </c>
      <c r="G444" s="44" t="s">
        <v>1621</v>
      </c>
    </row>
    <row r="445" spans="1:7" ht="25.5" x14ac:dyDescent="0.25">
      <c r="A445" s="40" t="s">
        <v>1550</v>
      </c>
      <c r="B445" s="44" t="s">
        <v>1563</v>
      </c>
      <c r="C445" s="45" t="s">
        <v>14</v>
      </c>
      <c r="D445" s="45" t="s">
        <v>1854</v>
      </c>
      <c r="E445" s="44" t="s">
        <v>15</v>
      </c>
      <c r="F445" s="44" t="s">
        <v>10</v>
      </c>
      <c r="G445" s="44" t="s">
        <v>1621</v>
      </c>
    </row>
    <row r="446" spans="1:7" ht="25.5" x14ac:dyDescent="0.25">
      <c r="A446" s="40" t="s">
        <v>1553</v>
      </c>
      <c r="B446" s="44" t="s">
        <v>1566</v>
      </c>
      <c r="C446" s="45" t="s">
        <v>14</v>
      </c>
      <c r="D446" s="45" t="s">
        <v>1567</v>
      </c>
      <c r="E446" s="44" t="s">
        <v>15</v>
      </c>
      <c r="F446" s="44" t="s">
        <v>10</v>
      </c>
      <c r="G446" s="44" t="s">
        <v>1621</v>
      </c>
    </row>
    <row r="447" spans="1:7" ht="25.5" x14ac:dyDescent="0.25">
      <c r="A447" s="40" t="s">
        <v>1556</v>
      </c>
      <c r="B447" s="44" t="s">
        <v>1569</v>
      </c>
      <c r="C447" s="45" t="s">
        <v>14</v>
      </c>
      <c r="D447" s="45" t="s">
        <v>1570</v>
      </c>
      <c r="E447" s="44" t="s">
        <v>15</v>
      </c>
      <c r="F447" s="44" t="s">
        <v>10</v>
      </c>
      <c r="G447" s="44" t="s">
        <v>1621</v>
      </c>
    </row>
    <row r="448" spans="1:7" ht="25.5" x14ac:dyDescent="0.25">
      <c r="A448" s="40" t="s">
        <v>1559</v>
      </c>
      <c r="B448" s="44" t="s">
        <v>1572</v>
      </c>
      <c r="C448" s="45" t="s">
        <v>14</v>
      </c>
      <c r="D448" s="45" t="s">
        <v>1573</v>
      </c>
      <c r="E448" s="44" t="s">
        <v>15</v>
      </c>
      <c r="F448" s="44" t="s">
        <v>10</v>
      </c>
      <c r="G448" s="44" t="s">
        <v>1621</v>
      </c>
    </row>
    <row r="449" spans="1:7" ht="25.5" x14ac:dyDescent="0.25">
      <c r="A449" s="40" t="s">
        <v>1562</v>
      </c>
      <c r="B449" s="44" t="s">
        <v>1575</v>
      </c>
      <c r="C449" s="45" t="s">
        <v>14</v>
      </c>
      <c r="D449" s="45" t="s">
        <v>1576</v>
      </c>
      <c r="E449" s="44" t="s">
        <v>15</v>
      </c>
      <c r="F449" s="44" t="s">
        <v>10</v>
      </c>
      <c r="G449" s="44" t="s">
        <v>1593</v>
      </c>
    </row>
    <row r="450" spans="1:7" ht="25.5" x14ac:dyDescent="0.25">
      <c r="A450" s="40" t="s">
        <v>1565</v>
      </c>
      <c r="B450" s="44" t="s">
        <v>1578</v>
      </c>
      <c r="C450" s="45" t="s">
        <v>14</v>
      </c>
      <c r="D450" s="45" t="s">
        <v>1579</v>
      </c>
      <c r="E450" s="44" t="s">
        <v>9</v>
      </c>
      <c r="F450" s="44" t="s">
        <v>10</v>
      </c>
      <c r="G450" s="44" t="s">
        <v>1621</v>
      </c>
    </row>
    <row r="451" spans="1:7" ht="38.25" x14ac:dyDescent="0.25">
      <c r="A451" s="40" t="s">
        <v>1568</v>
      </c>
      <c r="B451" s="44" t="s">
        <v>1581</v>
      </c>
      <c r="C451" s="45" t="s">
        <v>14</v>
      </c>
      <c r="D451" s="45" t="s">
        <v>1582</v>
      </c>
      <c r="E451" s="44" t="s">
        <v>15</v>
      </c>
      <c r="F451" s="44" t="s">
        <v>10</v>
      </c>
      <c r="G451" s="44" t="s">
        <v>1635</v>
      </c>
    </row>
    <row r="452" spans="1:7" ht="38.25" x14ac:dyDescent="0.25">
      <c r="A452" s="40" t="s">
        <v>1571</v>
      </c>
      <c r="B452" s="44" t="s">
        <v>1584</v>
      </c>
      <c r="C452" s="45" t="s">
        <v>1585</v>
      </c>
      <c r="D452" s="45" t="s">
        <v>1585</v>
      </c>
      <c r="E452" s="44" t="s">
        <v>15</v>
      </c>
      <c r="F452" s="44" t="s">
        <v>1128</v>
      </c>
      <c r="G452" s="44" t="s">
        <v>1593</v>
      </c>
    </row>
    <row r="453" spans="1:7" x14ac:dyDescent="0.25">
      <c r="A453" s="40" t="s">
        <v>1574</v>
      </c>
      <c r="B453" s="44" t="s">
        <v>1587</v>
      </c>
      <c r="C453" s="45" t="s">
        <v>1588</v>
      </c>
      <c r="D453" s="45" t="s">
        <v>1589</v>
      </c>
      <c r="E453" s="44" t="s">
        <v>15</v>
      </c>
      <c r="F453" s="44" t="s">
        <v>10</v>
      </c>
      <c r="G453" s="44" t="s">
        <v>1717</v>
      </c>
    </row>
  </sheetData>
  <printOptions horizontalCentered="1" verticalCentered="1"/>
  <pageMargins left="0.31496062992125984" right="0.31496062992125984" top="0.74803149606299213" bottom="0.35433070866141736" header="0.31496062992125984" footer="0.19685039370078741"/>
  <pageSetup paperSize="9" scale="54" fitToHeight="0" orientation="landscape" r:id="rId1"/>
  <headerFooter scaleWithDoc="0">
    <oddHeader>&amp;LDDNTA for NCTS P5. Release 5.15.1 -v1.00
REF:DDNTA_APP_Q2_R_C
&amp;RAligned to DDNTA RFC-List.37</oddHeader>
    <oddFooter>&amp;LCSE 51.8.2&amp;CAppendix Q2 R/C, Tags, DROOLS info&amp;RPage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59A352DB3EC4F88ED7EB61BD499C7" ma:contentTypeVersion="28" ma:contentTypeDescription="Create a new document." ma:contentTypeScope="" ma:versionID="7ebaf78e10104bad806213972784018e">
  <xsd:schema xmlns:xsd="http://www.w3.org/2001/XMLSchema" xmlns:xs="http://www.w3.org/2001/XMLSchema" xmlns:p="http://schemas.microsoft.com/office/2006/metadata/properties" xmlns:ns2="7d150733-584f-4c57-8f75-a626010bed1b" xmlns:ns3="ffcdf2b0-1459-4444-989c-847f95dff766" targetNamespace="http://schemas.microsoft.com/office/2006/metadata/properties" ma:root="true" ma:fieldsID="205acc0db40e25a967e8c82404745c5b" ns2:_="" ns3:_="">
    <xsd:import namespace="7d150733-584f-4c57-8f75-a626010bed1b"/>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50733-584f-4c57-8f75-a626010bed1b"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livery_x0020_Date xmlns="7d150733-584f-4c57-8f75-a626010bed1b" xsi:nil="true"/>
    <TaxCatchAll xmlns="ffcdf2b0-1459-4444-989c-847f95dff766" xsi:nil="true"/>
    <RfA xmlns="7d150733-584f-4c57-8f75-a626010bed1b" xsi:nil="true"/>
    <Deliverable_x0020_Status xmlns="7d150733-584f-4c57-8f75-a626010bed1b" xsi:nil="true"/>
    <Deliverable_x0020_Id xmlns="7d150733-584f-4c57-8f75-a626010bed1b" xsi:nil="true"/>
    <Deliverable_x0020_Version xmlns="7d150733-584f-4c57-8f75-a626010bed1b" xsi:nil="true"/>
    <SC xmlns="7d150733-584f-4c57-8f75-a626010bed1b" xsi:nil="true"/>
    <lcf76f155ced4ddcb4097134ff3c332f xmlns="7d150733-584f-4c57-8f75-a626010bed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DA40D1-47B4-425E-BDAE-8062DAD95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50733-584f-4c57-8f75-a626010bed1b"/>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11F3F3-5E1A-4B3B-9F8D-832D6226D809}">
  <ds:schemaRefs>
    <ds:schemaRef ds:uri="http://schemas.microsoft.com/sharepoint/v3/contenttype/forms"/>
  </ds:schemaRefs>
</ds:datastoreItem>
</file>

<file path=customXml/itemProps3.xml><?xml version="1.0" encoding="utf-8"?>
<ds:datastoreItem xmlns:ds="http://schemas.openxmlformats.org/officeDocument/2006/customXml" ds:itemID="{8EF315D2-61E4-4100-88A3-80B8C12245BB}">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ffcdf2b0-1459-4444-989c-847f95dff766"/>
    <ds:schemaRef ds:uri="7d150733-584f-4c57-8f75-a626010bed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 &amp; Properties</vt:lpstr>
      <vt:lpstr>Rules and Conditions</vt:lpstr>
      <vt:lpstr>R&amp;C_5.15.1</vt:lpstr>
      <vt:lpstr>'Rules and Conditions'!Print_Area</vt:lpstr>
      <vt:lpstr>'R&amp;C_5.15.1'!Print_Titles</vt:lpstr>
      <vt:lpstr>'Rules and Conditions'!Print_Titles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 TAXUD IT</dc:creator>
  <cp:lastModifiedBy>DESCHUYTENEER Tanguy (TAXUD-EXT)</cp:lastModifiedBy>
  <cp:lastPrinted>2023-12-06T18:45:34Z</cp:lastPrinted>
  <dcterms:created xsi:type="dcterms:W3CDTF">2023-12-01T07:49:42Z</dcterms:created>
  <dcterms:modified xsi:type="dcterms:W3CDTF">2023-12-06T18:50:17Z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0x0101008FA59A352DB3EC4F88ED7EB61BD499C7</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2023-12-06T18:05:18Z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1bfa9bf7-7baa-488f-9221-4125a7b133b7</vt:lpwstr>
  </property>
  <property fmtid="{D5CDD505-2E9C-101B-9397-08002B2CF9AE}" pid="10" name="MSIP_Label_6bd9ddd1-4d20-43f6-abfa-fc3c07406f94_ContentBits">
    <vt:lpwstr>0</vt:lpwstr>
  </property>
</Properties>
</file>